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座間吉宏\01Zama\92サッカー（OZ)\2015年度\A\"/>
    </mc:Choice>
  </mc:AlternateContent>
  <bookViews>
    <workbookView xWindow="0" yWindow="0" windowWidth="20490" windowHeight="7770" activeTab="1"/>
  </bookViews>
  <sheets>
    <sheet name="FA要項" sheetId="3" r:id="rId1"/>
    <sheet name="４月１９日試合日程" sheetId="1" r:id="rId2"/>
    <sheet name="会場注意・ローカルルール" sheetId="4" r:id="rId3"/>
    <sheet name="Aグループ連絡先(更新有)" sheetId="2" r:id="rId4"/>
  </sheets>
  <calcPr calcId="152511"/>
</workbook>
</file>

<file path=xl/calcChain.xml><?xml version="1.0" encoding="utf-8"?>
<calcChain xmlns="http://schemas.openxmlformats.org/spreadsheetml/2006/main">
  <c r="AH18" i="1" l="1"/>
  <c r="AH17" i="1"/>
  <c r="AH16" i="1"/>
  <c r="AH15" i="1"/>
  <c r="AH14" i="1"/>
  <c r="AH13" i="1"/>
  <c r="AH11" i="1"/>
  <c r="AH12" i="1"/>
  <c r="AH10" i="1"/>
  <c r="AH9" i="1"/>
  <c r="AD18" i="1"/>
  <c r="AD17" i="1"/>
  <c r="AD16" i="1"/>
  <c r="AD15" i="1"/>
  <c r="AD14" i="1"/>
  <c r="AD13" i="1"/>
  <c r="AD11" i="1"/>
  <c r="AD12" i="1"/>
  <c r="AD10" i="1"/>
  <c r="AD9" i="1"/>
  <c r="Z18" i="1"/>
  <c r="Z17" i="1"/>
  <c r="Z16" i="1"/>
  <c r="Z15" i="1"/>
  <c r="Z14" i="1"/>
  <c r="Z13" i="1"/>
  <c r="Z11" i="1"/>
  <c r="Z12" i="1"/>
  <c r="Z10" i="1"/>
  <c r="Z9" i="1"/>
  <c r="T11" i="1"/>
  <c r="T10" i="1"/>
  <c r="T12" i="1"/>
  <c r="T13" i="1"/>
  <c r="T14" i="1"/>
  <c r="T15" i="1"/>
  <c r="T16" i="1"/>
  <c r="T17" i="1"/>
  <c r="T18" i="1"/>
  <c r="T9" i="1"/>
  <c r="L11" i="1"/>
  <c r="L10" i="1"/>
  <c r="L12" i="1"/>
  <c r="L13" i="1"/>
  <c r="L14" i="1"/>
  <c r="L15" i="1"/>
  <c r="L16" i="1"/>
  <c r="L17" i="1"/>
  <c r="L18" i="1"/>
  <c r="L9" i="1"/>
  <c r="AD20" i="1" l="1"/>
  <c r="I20" i="1"/>
  <c r="U20" i="1"/>
  <c r="X20" i="1"/>
  <c r="C20" i="1"/>
  <c r="O20" i="1"/>
  <c r="AA20" i="1"/>
  <c r="L20" i="1"/>
  <c r="F20" i="1"/>
  <c r="R20" i="1"/>
  <c r="H9" i="1"/>
  <c r="D10" i="1" s="1"/>
  <c r="H10" i="1" s="1"/>
  <c r="D11" i="1" s="1"/>
  <c r="H11" i="1" s="1"/>
  <c r="D12" i="1" s="1"/>
  <c r="H12" i="1" s="1"/>
  <c r="D13" i="1" s="1"/>
  <c r="H13" i="1" s="1"/>
  <c r="D14" i="1" l="1"/>
  <c r="H14" i="1" s="1"/>
  <c r="D15" i="1" s="1"/>
  <c r="H15" i="1" s="1"/>
</calcChain>
</file>

<file path=xl/sharedStrings.xml><?xml version="1.0" encoding="utf-8"?>
<sst xmlns="http://schemas.openxmlformats.org/spreadsheetml/2006/main" count="173" uniqueCount="153">
  <si>
    <t>日程</t>
    <rPh sb="0" eb="2">
      <t>ニッテイ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</si>
  <si>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</si>
  <si>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</si>
  <si>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</si>
  <si>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</si>
  <si>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：</t>
    <phoneticPr fontId="3"/>
  </si>
  <si>
    <t>～</t>
    <phoneticPr fontId="3"/>
  </si>
  <si>
    <t>会場</t>
    <rPh sb="0" eb="2">
      <t>カイジョウ</t>
    </rPh>
    <phoneticPr fontId="3"/>
  </si>
  <si>
    <t>担当</t>
    <rPh sb="0" eb="2">
      <t>タントウ</t>
    </rPh>
    <phoneticPr fontId="3"/>
  </si>
  <si>
    <t>試合順</t>
    <rPh sb="0" eb="2">
      <t>シアイ</t>
    </rPh>
    <rPh sb="2" eb="3">
      <t>ジュン</t>
    </rPh>
    <phoneticPr fontId="3"/>
  </si>
  <si>
    <t>試合時間</t>
    <rPh sb="0" eb="2">
      <t>シアイ</t>
    </rPh>
    <rPh sb="2" eb="4">
      <t>ジカン</t>
    </rPh>
    <phoneticPr fontId="3"/>
  </si>
  <si>
    <t>Aグランド対戦表</t>
    <rPh sb="5" eb="7">
      <t>タイセン</t>
    </rPh>
    <rPh sb="7" eb="8">
      <t>ヒョウ</t>
    </rPh>
    <phoneticPr fontId="3"/>
  </si>
  <si>
    <t>主審</t>
    <rPh sb="0" eb="2">
      <t>シュシン</t>
    </rPh>
    <phoneticPr fontId="3"/>
  </si>
  <si>
    <t>2審</t>
    <rPh sb="1" eb="2">
      <t>シン</t>
    </rPh>
    <phoneticPr fontId="3"/>
  </si>
  <si>
    <t>3審</t>
    <rPh sb="1" eb="2">
      <t>シン</t>
    </rPh>
    <phoneticPr fontId="3"/>
  </si>
  <si>
    <t>～</t>
    <phoneticPr fontId="3"/>
  </si>
  <si>
    <t>VS</t>
    <phoneticPr fontId="3"/>
  </si>
  <si>
    <t>～</t>
  </si>
  <si>
    <t>こくみん共済U-12サッカーリーグ（in神奈川県）湘南地区大会　Aグループ</t>
    <rPh sb="4" eb="6">
      <t>キョウサイ</t>
    </rPh>
    <rPh sb="20" eb="23">
      <t>カナガワ</t>
    </rPh>
    <rPh sb="23" eb="24">
      <t>ケン</t>
    </rPh>
    <rPh sb="25" eb="27">
      <t>ショウナン</t>
    </rPh>
    <rPh sb="27" eb="29">
      <t>チク</t>
    </rPh>
    <rPh sb="29" eb="31">
      <t>タイカイ</t>
    </rPh>
    <phoneticPr fontId="3"/>
  </si>
  <si>
    <t>OZ湘南FC</t>
    <rPh sb="2" eb="4">
      <t>ショウナン</t>
    </rPh>
    <phoneticPr fontId="3"/>
  </si>
  <si>
    <t>藤沢大庭FC</t>
    <rPh sb="0" eb="2">
      <t>フジサワ</t>
    </rPh>
    <rPh sb="2" eb="4">
      <t>オオバ</t>
    </rPh>
    <phoneticPr fontId="3"/>
  </si>
  <si>
    <t>関谷SC</t>
    <rPh sb="0" eb="2">
      <t>セキヤ</t>
    </rPh>
    <phoneticPr fontId="3"/>
  </si>
  <si>
    <t>FC六会湘南台</t>
    <rPh sb="2" eb="4">
      <t>ムツアイ</t>
    </rPh>
    <rPh sb="4" eb="7">
      <t>ショウナンダイ</t>
    </rPh>
    <phoneticPr fontId="3"/>
  </si>
  <si>
    <t>F.Cグランツ梅田</t>
    <rPh sb="7" eb="9">
      <t>ウメダ</t>
    </rPh>
    <phoneticPr fontId="3"/>
  </si>
  <si>
    <t>FC夏島</t>
    <rPh sb="2" eb="3">
      <t>ナツ</t>
    </rPh>
    <rPh sb="3" eb="4">
      <t>シマ</t>
    </rPh>
    <phoneticPr fontId="3"/>
  </si>
  <si>
    <t>FC今宿茅ケ崎</t>
    <rPh sb="2" eb="4">
      <t>イマジュク</t>
    </rPh>
    <rPh sb="4" eb="7">
      <t>チガサキ</t>
    </rPh>
    <phoneticPr fontId="3"/>
  </si>
  <si>
    <t>久里浜FC</t>
    <rPh sb="0" eb="3">
      <t>クリハマ</t>
    </rPh>
    <phoneticPr fontId="3"/>
  </si>
  <si>
    <t>駒寄滝の沢</t>
    <rPh sb="0" eb="1">
      <t>コマ</t>
    </rPh>
    <phoneticPr fontId="3"/>
  </si>
  <si>
    <t>長浦少年サッカー</t>
    <rPh sb="0" eb="2">
      <t>ナガウラ</t>
    </rPh>
    <rPh sb="2" eb="4">
      <t>ショウネン</t>
    </rPh>
    <phoneticPr fontId="3"/>
  </si>
  <si>
    <r>
      <rPr>
        <u/>
        <sz val="14"/>
        <rFont val="Times New Roman"/>
        <family val="1"/>
      </rPr>
      <t> </t>
    </r>
    <r>
      <rPr>
        <b/>
        <u/>
        <sz val="14"/>
        <rFont val="Meiryo UI"/>
        <family val="2"/>
      </rPr>
      <t>201</t>
    </r>
    <r>
      <rPr>
        <u/>
        <sz val="14"/>
        <rFont val="Times New Roman"/>
        <family val="1"/>
      </rPr>
      <t> </t>
    </r>
    <r>
      <rPr>
        <b/>
        <u/>
        <sz val="14"/>
        <rFont val="Meiryo UI"/>
        <family val="2"/>
      </rPr>
      <t>5年度</t>
    </r>
    <r>
      <rPr>
        <u/>
        <sz val="14"/>
        <rFont val="Times New Roman"/>
        <family val="1"/>
      </rPr>
      <t>   </t>
    </r>
    <r>
      <rPr>
        <b/>
        <u/>
        <sz val="14"/>
        <rFont val="Meiryo UI"/>
        <family val="2"/>
      </rPr>
      <t>F</t>
    </r>
    <r>
      <rPr>
        <b/>
        <u/>
        <sz val="14"/>
        <rFont val="Times New Roman"/>
        <family val="1"/>
      </rPr>
      <t>Aリーグ（湘南地区）実施要項</t>
    </r>
    <r>
      <rPr>
        <u/>
        <sz val="14"/>
        <rFont val="Times New Roman"/>
        <family val="1"/>
      </rPr>
      <t> </t>
    </r>
  </si>
  <si>
    <r>
      <rPr>
        <sz val="10"/>
        <rFont val="Meiryo UI"/>
        <family val="2"/>
      </rPr>
      <t>1．主  催        （一社）神奈川県サッカー協会</t>
    </r>
  </si>
  <si>
    <r>
      <rPr>
        <sz val="10"/>
        <rFont val="Meiryo UI"/>
        <family val="2"/>
      </rPr>
      <t>2．主  管        （一社）神奈川県サッカー協会第4種少年・少女部会</t>
    </r>
  </si>
  <si>
    <r>
      <rPr>
        <sz val="10"/>
        <rFont val="Meiryo UI"/>
        <family val="2"/>
      </rPr>
      <t>3．運  営        （一社）神奈川県サッカー協会第4種少年・少女部会、湘南地区各少年部会</t>
    </r>
  </si>
  <si>
    <r>
      <rPr>
        <sz val="10"/>
        <rFont val="Meiryo UI"/>
        <family val="2"/>
      </rPr>
      <t xml:space="preserve">4．期  日            </t>
    </r>
    <r>
      <rPr>
        <b/>
        <sz val="10"/>
        <rFont val="Meiryo UI"/>
        <family val="2"/>
      </rPr>
      <t>◇前期リーグ  ４月～６月</t>
    </r>
  </si>
  <si>
    <r>
      <rPr>
        <sz val="10"/>
        <rFont val="Meiryo UI"/>
        <family val="2"/>
      </rPr>
      <t>４月       １２日（日）、１９日（日）、</t>
    </r>
    <r>
      <rPr>
        <sz val="7"/>
        <rFont val="Meiryo UI"/>
        <family val="2"/>
      </rPr>
      <t>予備日</t>
    </r>
    <r>
      <rPr>
        <sz val="10"/>
        <rFont val="Meiryo UI"/>
        <family val="2"/>
      </rPr>
      <t>２６日（日）</t>
    </r>
  </si>
  <si>
    <r>
      <rPr>
        <sz val="10"/>
        <rFont val="Meiryo UI"/>
        <family val="2"/>
      </rPr>
      <t>５月       １０日（日）、１７日（日）、</t>
    </r>
    <r>
      <rPr>
        <sz val="7"/>
        <rFont val="Meiryo UI"/>
        <family val="2"/>
      </rPr>
      <t>予備日</t>
    </r>
    <r>
      <rPr>
        <sz val="10"/>
        <rFont val="Meiryo UI"/>
        <family val="2"/>
      </rPr>
      <t>２４日（日）</t>
    </r>
  </si>
  <si>
    <r>
      <rPr>
        <sz val="10"/>
        <rFont val="Meiryo UI"/>
        <family val="2"/>
      </rPr>
      <t>６月       １４日（日）、２１日（日）、</t>
    </r>
    <r>
      <rPr>
        <sz val="7"/>
        <rFont val="Meiryo UI"/>
        <family val="2"/>
      </rPr>
      <t>予備日</t>
    </r>
    <r>
      <rPr>
        <sz val="10"/>
        <rFont val="Meiryo UI"/>
        <family val="2"/>
      </rPr>
      <t>２８日（日）</t>
    </r>
  </si>
  <si>
    <r>
      <rPr>
        <b/>
        <sz val="10"/>
        <rFont val="Meiryo UI"/>
        <family val="2"/>
      </rPr>
      <t>◇後期リーグ  ７月～１０月</t>
    </r>
  </si>
  <si>
    <r>
      <rPr>
        <sz val="10"/>
        <rFont val="Meiryo UI"/>
        <family val="2"/>
      </rPr>
      <t>７月       １２日（日）、１９日（日）</t>
    </r>
  </si>
  <si>
    <r>
      <rPr>
        <sz val="10"/>
        <rFont val="Meiryo UI"/>
        <family val="2"/>
      </rPr>
      <t>８月       ３０日（日）</t>
    </r>
  </si>
  <si>
    <r>
      <rPr>
        <sz val="10"/>
        <rFont val="Meiryo UI"/>
        <family val="2"/>
      </rPr>
      <t>９月       ６日（日）、１３日（日）、</t>
    </r>
    <r>
      <rPr>
        <sz val="7"/>
        <rFont val="Meiryo UI"/>
        <family val="2"/>
      </rPr>
      <t>予備日</t>
    </r>
    <r>
      <rPr>
        <sz val="10"/>
        <rFont val="Meiryo UI"/>
        <family val="2"/>
      </rPr>
      <t>２７日（日）</t>
    </r>
  </si>
  <si>
    <r>
      <rPr>
        <sz val="10"/>
        <rFont val="Meiryo UI"/>
        <family val="2"/>
      </rPr>
      <t>１０月    ４日（日）、１８日（日）、</t>
    </r>
    <r>
      <rPr>
        <sz val="7"/>
        <rFont val="Meiryo UI"/>
        <family val="2"/>
      </rPr>
      <t>予備日</t>
    </r>
    <r>
      <rPr>
        <sz val="10"/>
        <rFont val="Meiryo UI"/>
        <family val="2"/>
      </rPr>
      <t>２５日（日）</t>
    </r>
  </si>
  <si>
    <r>
      <rPr>
        <b/>
        <sz val="10"/>
        <rFont val="Meiryo UI"/>
        <family val="2"/>
      </rPr>
      <t>※学校行事・会場の都合で変更する場合は、別の土・日曜日に行う。</t>
    </r>
  </si>
  <si>
    <r>
      <rPr>
        <sz val="10"/>
        <rFont val="Meiryo UI"/>
        <family val="2"/>
      </rPr>
      <t>5．参加資格     （1） 平成27年度4種加盟団体（チーム）であること。</t>
    </r>
  </si>
  <si>
    <r>
      <rPr>
        <sz val="10"/>
        <rFont val="Meiryo UI"/>
        <family val="2"/>
      </rPr>
      <t>（2） １登録で複数参加の場合は、監督者、審判員が同一でないこと、また  会場を提供すること。 但し、リーグ戦中に、チーム内の選手移動は不可とする。</t>
    </r>
  </si>
  <si>
    <r>
      <rPr>
        <sz val="10"/>
        <rFont val="Meiryo UI"/>
        <family val="2"/>
      </rPr>
      <t>（3） 女子リーグに於いては、次の出場資格を適用する。</t>
    </r>
  </si>
  <si>
    <r>
      <rPr>
        <sz val="10"/>
        <rFont val="Meiryo UI"/>
        <family val="2"/>
      </rPr>
      <t>「第4種」登録女子選手が8名以下の登録団体同士による合同チーム。</t>
    </r>
  </si>
  <si>
    <r>
      <rPr>
        <sz val="10"/>
        <rFont val="Meiryo UI"/>
        <family val="2"/>
      </rPr>
      <t>（選手証の提示は、試合当日の最初の試合のみとする）</t>
    </r>
  </si>
  <si>
    <r>
      <rPr>
        <sz val="10"/>
        <rFont val="Meiryo UI"/>
        <family val="2"/>
      </rPr>
      <t>6．会  場        湘南地区各グランド</t>
    </r>
  </si>
  <si>
    <r>
      <rPr>
        <sz val="10"/>
        <rFont val="Meiryo UI"/>
        <family val="2"/>
      </rPr>
      <t>7．参加地区    藤沢市、横須賀市、鎌倉市、茅ヶ崎市、逗子市、三浦市、寒川町、葉山町  各地区</t>
    </r>
  </si>
  <si>
    <r>
      <rPr>
        <sz val="10"/>
        <rFont val="Meiryo UI"/>
        <family val="2"/>
      </rPr>
      <t>8．参加費       20,000円（前・後期リーグ）</t>
    </r>
  </si>
  <si>
    <r>
      <rPr>
        <sz val="10"/>
        <rFont val="Meiryo UI"/>
        <family val="2"/>
      </rPr>
      <t>9．競技方法    湘南地区参加チームを10ブロックに分け前期リーグ戦を行い、 前期リーグの成績で後期リーグを実施する。</t>
    </r>
  </si>
  <si>
    <t>勝点の多いチームを上位とする。  勝（3）分（1）負（0） 棄権が生じた場合は、不戦勝とし、スコア（5-0）不戦勝（勝点3）不戦敗（勝点-1）とする。 順位決定トーナメントを実施した場合、同点の際は、PK戦（３名）で勝ち上がりチームを決定する。（競技時間は、リーグ戦と同じにする）</t>
    <phoneticPr fontId="3"/>
  </si>
  <si>
    <r>
      <rPr>
        <sz val="10"/>
        <rFont val="Meiryo UI"/>
        <family val="2"/>
      </rPr>
      <t>※中央大会（全日本少年サッカー神奈川県予選）の25チームの出場枠については、その結果を反映する。</t>
    </r>
  </si>
  <si>
    <r>
      <rPr>
        <sz val="9"/>
        <rFont val="Meiryo UI"/>
        <family val="2"/>
      </rPr>
      <t xml:space="preserve">10 </t>
    </r>
    <r>
      <rPr>
        <sz val="10"/>
        <rFont val="Meiryo UI"/>
        <family val="2"/>
      </rPr>
      <t xml:space="preserve">競技規則   </t>
    </r>
    <phoneticPr fontId="3"/>
  </si>
  <si>
    <t xml:space="preserve"> ・大会実施年度の（公財）日本サッカー協会競技規則（８人制サッカー競技規則）による。 一部リーグ戦用として規定を定める。</t>
    <phoneticPr fontId="3"/>
  </si>
  <si>
    <r>
      <rPr>
        <sz val="10"/>
        <rFont val="Meiryo UI"/>
        <family val="2"/>
      </rPr>
      <t>・ピッチサイズは、６８m×50mを基本とする。コートサイズは、会場の事情に応じて設定してもよい。</t>
    </r>
  </si>
  <si>
    <r>
      <rPr>
        <sz val="10"/>
        <rFont val="Meiryo UI"/>
        <family val="2"/>
      </rPr>
      <t>・試合時間は１５分ハーフとする。ハーフタイムは5分とする。</t>
    </r>
  </si>
  <si>
    <r>
      <rPr>
        <sz val="10"/>
        <rFont val="Meiryo UI"/>
        <family val="2"/>
      </rPr>
      <t>※試合開始時間は会場責任者が決定し連絡する。</t>
    </r>
  </si>
  <si>
    <r>
      <rPr>
        <sz val="10"/>
        <rFont val="Meiryo UI"/>
        <family val="2"/>
      </rPr>
      <t>※週（土、日曜日の試合は２試合までとする）</t>
    </r>
  </si>
  <si>
    <r>
      <rPr>
        <sz val="10"/>
        <rFont val="Meiryo UI"/>
        <family val="2"/>
      </rPr>
      <t>・多くの選手に出場機会ができるように、登録選手数の制限はしない。但し、個人登録した選手のみとする。口</t>
    </r>
  </si>
  <si>
    <r>
      <rPr>
        <sz val="10"/>
        <rFont val="Meiryo UI"/>
        <family val="2"/>
      </rPr>
      <t>・選手交代は自由な交代とし、８人制サッカー競技規則とする。</t>
    </r>
  </si>
  <si>
    <r>
      <rPr>
        <sz val="10"/>
        <rFont val="Meiryo UI"/>
        <family val="2"/>
      </rPr>
      <t>・試合球は４号検定球として、チーム持ち寄りとする。</t>
    </r>
  </si>
  <si>
    <r>
      <rPr>
        <sz val="10"/>
        <rFont val="Meiryo UI"/>
        <family val="2"/>
      </rPr>
      <t>・ユニフォームは色の違う正・副２着持参する。</t>
    </r>
  </si>
  <si>
    <r>
      <rPr>
        <sz val="10"/>
        <rFont val="Meiryo UI"/>
        <family val="2"/>
      </rPr>
      <t>・取替式スタッドのシューズは禁止する。</t>
    </r>
  </si>
  <si>
    <r>
      <rPr>
        <sz val="10"/>
        <rFont val="Meiryo UI"/>
        <family val="2"/>
      </rPr>
      <t>・ベンチに入れる選手は個人登録した選手と、指導者は3名とする。</t>
    </r>
  </si>
  <si>
    <r>
      <rPr>
        <sz val="10"/>
        <rFont val="Meiryo UI"/>
        <family val="2"/>
      </rPr>
      <t>・キックオフからの直接ゴールインは得点を認めず、相手チームのゴールキックからの再開とする。</t>
    </r>
  </si>
  <si>
    <r>
      <rPr>
        <sz val="10"/>
        <rFont val="Meiryo UI"/>
        <family val="2"/>
      </rPr>
      <t>・飲水タイムの有無は試合開始前に両チームに通告し、試合時間は停止して行う。</t>
    </r>
  </si>
  <si>
    <r>
      <rPr>
        <sz val="10"/>
        <rFont val="Meiryo UI"/>
        <family val="2"/>
      </rPr>
      <t>・負傷した選手のピッチ内に入場できる指導者は2名までとする。</t>
    </r>
  </si>
  <si>
    <r>
      <rPr>
        <sz val="10"/>
        <rFont val="Meiryo UI"/>
        <family val="2"/>
      </rPr>
      <t>・警告、退場はその試合のみに適応する。退場者の補充は出来る。</t>
    </r>
  </si>
  <si>
    <r>
      <rPr>
        <sz val="10"/>
        <rFont val="Meiryo UI"/>
        <family val="2"/>
      </rPr>
      <t>・メンバー表は指定された用紙で、試合開始30分前までに、登録選手証を添えて本部１部 相手チームに１部提出する。登録選手証の不備及び不携帯選手は出場できない。</t>
    </r>
  </si>
  <si>
    <r>
      <rPr>
        <sz val="10"/>
        <rFont val="Meiryo UI"/>
        <family val="2"/>
      </rPr>
      <t>・メンバーチェックは試合開始10分前に本部席周辺にて行う。</t>
    </r>
  </si>
  <si>
    <r>
      <rPr>
        <sz val="10"/>
        <rFont val="Meiryo UI"/>
        <family val="2"/>
      </rPr>
      <t>・選手の健康、安全を最優先として、雷、突風、大雨等の場合は適切な判断で対応する。 試合途中で再開できる場合は残りの試合時間とし、再開できない場合は再試合とする。 ただし、前半が終了している場合は試合成立とする。</t>
    </r>
  </si>
  <si>
    <t>11 留意事項</t>
    <phoneticPr fontId="3"/>
  </si>
  <si>
    <t>・チームは会場到着後本部で受付を行い、会場説明を受けること。</t>
    <phoneticPr fontId="3"/>
  </si>
  <si>
    <t>・事故のないように十分注意し、事故発生の時は個人の責任で処理する。また選手の健康管理は十分注意する。</t>
    <phoneticPr fontId="3"/>
  </si>
  <si>
    <r>
      <rPr>
        <sz val="10"/>
        <rFont val="Meiryo UI"/>
        <family val="2"/>
      </rPr>
      <t>・駐車場の駐車台数が会場により異なるため、会場責任者はチームに案内図、駐車台数等を配布する。</t>
    </r>
  </si>
  <si>
    <t>12 審  判</t>
    <phoneticPr fontId="3"/>
  </si>
  <si>
    <t>・審判は３人制で行う。試合前に３人で必ず打合せを行う。</t>
    <phoneticPr fontId="3"/>
  </si>
  <si>
    <r>
      <rPr>
        <sz val="10"/>
        <rFont val="Meiryo UI"/>
        <family val="2"/>
      </rPr>
      <t>・審判は第３者チームが行い、審判割り当てに従い審判服を着用して行う。</t>
    </r>
  </si>
  <si>
    <t>13 その他</t>
    <phoneticPr fontId="3"/>
  </si>
  <si>
    <r>
      <t>・学校行事（運動会、修学旅行、林間学校、参観等）においての、対応については、棄権扱いではなく、</t>
    </r>
    <r>
      <rPr>
        <sz val="10"/>
        <rFont val="Meiryo UI"/>
        <family val="2"/>
      </rPr>
      <t>他の実施日に試合を組むように配慮する。但し、地域行事については、配慮しない</t>
    </r>
    <phoneticPr fontId="3"/>
  </si>
  <si>
    <r>
      <rPr>
        <sz val="10"/>
        <rFont val="Meiryo UI"/>
        <family val="2"/>
      </rPr>
      <t>・県協会推薦で、出場する大会についても配慮する。</t>
    </r>
  </si>
  <si>
    <t>・上記の処置は、学校行事で選手が８名に満たない場合とし、この処置で不正が発覚した場合は神奈川県少年・少女部会で今後の処遇について審議する。</t>
    <phoneticPr fontId="3"/>
  </si>
  <si>
    <r>
      <rPr>
        <sz val="10"/>
        <rFont val="Meiryo UI"/>
        <family val="2"/>
      </rPr>
      <t>・チームにおいては、試合日程作成前に事前に申し出ること。</t>
    </r>
  </si>
  <si>
    <t>・試合会場利用の場合は注意事項をよく聞いて、会場及び周辺の人に迷惑（ゴミ、タバコ、駐車場等）をかけないようにする。</t>
    <phoneticPr fontId="3"/>
  </si>
  <si>
    <t>「第4種」に登録した団体チームに5名以下の他団体の「第4種」登録女子選手が加わるチーム参加を認める。 但し、選抜または補強を目的としたチームの参加は認めない。この処置については、リーグ戦のみの適用とする。 上記の資格で参加しているチームについては、全日本少年サッカー大会神奈川県予選への推薦は出来ない。</t>
    <phoneticPr fontId="3"/>
  </si>
  <si>
    <t>（4） 大会当日までに、選手証が発行されていない場合は、協会登録手続きの写しを持参すること。 なお、登録選手証に不備または不携帯の場合は、当該試合への出場を認めない。</t>
    <phoneticPr fontId="3"/>
  </si>
  <si>
    <t>【Aグループ　ローカルルール】</t>
    <phoneticPr fontId="3"/>
  </si>
  <si>
    <t>・子供の活動を最優先にさせるため、ユニフォームのレギュレーションは、下記の通りとする。</t>
    <rPh sb="1" eb="3">
      <t>コドモ</t>
    </rPh>
    <rPh sb="4" eb="6">
      <t>カツドウ</t>
    </rPh>
    <rPh sb="7" eb="8">
      <t>サイ</t>
    </rPh>
    <rPh sb="8" eb="10">
      <t>ユウセン</t>
    </rPh>
    <rPh sb="34" eb="36">
      <t>カキ</t>
    </rPh>
    <rPh sb="37" eb="38">
      <t>トオ</t>
    </rPh>
    <phoneticPr fontId="3"/>
  </si>
  <si>
    <t>①サブユニフォームがなければビブスでの出場を認める。</t>
    <rPh sb="19" eb="21">
      <t>シュツジョウ</t>
    </rPh>
    <rPh sb="22" eb="23">
      <t>ミト</t>
    </rPh>
    <phoneticPr fontId="3"/>
  </si>
  <si>
    <t>②GKがFPとして出場する場合は、異なる番号での出場を認める。</t>
    <rPh sb="9" eb="11">
      <t>シュツジョウ</t>
    </rPh>
    <rPh sb="13" eb="15">
      <t>バアイ</t>
    </rPh>
    <rPh sb="17" eb="18">
      <t>コト</t>
    </rPh>
    <rPh sb="20" eb="22">
      <t>バンゴウ</t>
    </rPh>
    <rPh sb="24" eb="26">
      <t>シュツジョウ</t>
    </rPh>
    <rPh sb="27" eb="28">
      <t>ミト</t>
    </rPh>
    <phoneticPr fontId="3"/>
  </si>
  <si>
    <t>→　メンバー表に、1/15のようにGKの番号1とFPの番号15を併記ください。</t>
    <rPh sb="6" eb="7">
      <t>ヒョウ</t>
    </rPh>
    <rPh sb="20" eb="22">
      <t>バンゴウ</t>
    </rPh>
    <rPh sb="27" eb="29">
      <t>バンゴウ</t>
    </rPh>
    <rPh sb="32" eb="34">
      <t>ヘイキ</t>
    </rPh>
    <phoneticPr fontId="3"/>
  </si>
  <si>
    <t>③アンダーが揃っていなくても可とする。</t>
    <rPh sb="6" eb="7">
      <t>ソロ</t>
    </rPh>
    <rPh sb="14" eb="15">
      <t>カ</t>
    </rPh>
    <phoneticPr fontId="3"/>
  </si>
  <si>
    <t>その他は要項に沿った運用としますので、ご了承ください。</t>
    <rPh sb="2" eb="3">
      <t>タ</t>
    </rPh>
    <rPh sb="4" eb="6">
      <t>ヨウコウ</t>
    </rPh>
    <rPh sb="7" eb="8">
      <t>ソ</t>
    </rPh>
    <rPh sb="10" eb="12">
      <t>ウンヨウ</t>
    </rPh>
    <rPh sb="20" eb="22">
      <t>リョウショウ</t>
    </rPh>
    <phoneticPr fontId="3"/>
  </si>
  <si>
    <t>080 3515 1551</t>
  </si>
  <si>
    <t>takashi.ueno@gmail.com</t>
  </si>
  <si>
    <t>080-3558-1124</t>
  </si>
  <si>
    <t>ckr12gnk37@i.softbank.jp</t>
  </si>
  <si>
    <t>090-2154-1113</t>
  </si>
  <si>
    <t>zama@tryz.co.jp</t>
  </si>
  <si>
    <t>090-6133-8884</t>
  </si>
  <si>
    <t>matsuryu_0605@yahoo.co.jp</t>
  </si>
  <si>
    <t>090-1112-6081</t>
  </si>
  <si>
    <t>fc-suneo99@docomo.ne.jp</t>
  </si>
  <si>
    <t>080-3410-5646</t>
  </si>
  <si>
    <t>corner-pine@i.softbank.jp</t>
  </si>
  <si>
    <t>090-3134-2769</t>
  </si>
  <si>
    <t>haruto14kouta@yahoo.co.jp</t>
  </si>
  <si>
    <t>090-6010-4480</t>
  </si>
  <si>
    <t>binkojima19@gmail.com</t>
  </si>
  <si>
    <t>090-4860-8509</t>
  </si>
  <si>
    <t>tagutagu@jcom.home.ne.jp</t>
  </si>
  <si>
    <t>080-5198-4770</t>
  </si>
  <si>
    <t>hirokimori-33-mcm@i.softbank.jp</t>
  </si>
  <si>
    <t>上野 高志</t>
    <phoneticPr fontId="3"/>
  </si>
  <si>
    <t>長田 学</t>
    <phoneticPr fontId="3"/>
  </si>
  <si>
    <t>座間 吉宏</t>
    <rPh sb="0" eb="1">
      <t>ザ</t>
    </rPh>
    <phoneticPr fontId="3"/>
  </si>
  <si>
    <t>松村 悟</t>
    <phoneticPr fontId="3"/>
  </si>
  <si>
    <t>平井 素夫</t>
    <phoneticPr fontId="3"/>
  </si>
  <si>
    <t>橋本 斉</t>
    <phoneticPr fontId="3"/>
  </si>
  <si>
    <t>藤井 美保</t>
    <phoneticPr fontId="3"/>
  </si>
  <si>
    <t>小島 敏明</t>
    <phoneticPr fontId="3"/>
  </si>
  <si>
    <t>三上 洋樹</t>
    <phoneticPr fontId="3"/>
  </si>
  <si>
    <t>２．会場へは９時以降お越しください。</t>
    <rPh sb="2" eb="4">
      <t>カイジョウ</t>
    </rPh>
    <rPh sb="7" eb="10">
      <t>ジイコウ</t>
    </rPh>
    <rPh sb="11" eb="12">
      <t>コ</t>
    </rPh>
    <phoneticPr fontId="3"/>
  </si>
  <si>
    <t>FC六湘</t>
    <phoneticPr fontId="3"/>
  </si>
  <si>
    <r>
      <t>関谷</t>
    </r>
    <r>
      <rPr>
        <sz val="10.5"/>
        <rFont val="Arial"/>
        <family val="2"/>
      </rPr>
      <t>SC</t>
    </r>
    <phoneticPr fontId="3"/>
  </si>
  <si>
    <t>大庭</t>
    <phoneticPr fontId="3"/>
  </si>
  <si>
    <t>OZ湘南</t>
    <rPh sb="2" eb="4">
      <t>ショウナン</t>
    </rPh>
    <phoneticPr fontId="3"/>
  </si>
  <si>
    <t>FC夏島</t>
    <phoneticPr fontId="3"/>
  </si>
  <si>
    <t>長浦少年Ｓ</t>
    <phoneticPr fontId="3"/>
  </si>
  <si>
    <t>田口 俊哉</t>
    <phoneticPr fontId="3"/>
  </si>
  <si>
    <t>fc.hirai@drive.ocn.ne.jp</t>
    <phoneticPr fontId="3"/>
  </si>
  <si>
    <t>駒寄滝の沢</t>
    <phoneticPr fontId="3"/>
  </si>
  <si>
    <t>sokenyt1026@ezweb.ne.jp</t>
    <phoneticPr fontId="3"/>
  </si>
  <si>
    <t>今宿茅ヶ崎</t>
    <phoneticPr fontId="3"/>
  </si>
  <si>
    <t>ご要望により２か所追加</t>
    <rPh sb="1" eb="3">
      <t>ヨウボウ</t>
    </rPh>
    <rPh sb="8" eb="9">
      <t>ショ</t>
    </rPh>
    <rPh sb="9" eb="11">
      <t>ツイカ</t>
    </rPh>
    <phoneticPr fontId="3"/>
  </si>
  <si>
    <t>#</t>
    <phoneticPr fontId="3"/>
  </si>
  <si>
    <t>チーム名</t>
    <rPh sb="3" eb="4">
      <t>メイ</t>
    </rPh>
    <phoneticPr fontId="3"/>
  </si>
  <si>
    <t>５文字略称</t>
    <rPh sb="1" eb="3">
      <t>モジ</t>
    </rPh>
    <rPh sb="3" eb="5">
      <t>リャクショウ</t>
    </rPh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</si>
  <si>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</si>
  <si>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</si>
  <si>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</si>
  <si>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茅ケ崎市立今宿小学校（茅ケ崎市今宿１９２）</t>
    <rPh sb="0" eb="3">
      <t>チガサキ</t>
    </rPh>
    <rPh sb="3" eb="5">
      <t>シリツ</t>
    </rPh>
    <rPh sb="5" eb="7">
      <t>イマジュク</t>
    </rPh>
    <rPh sb="7" eb="10">
      <t>ショウガッコウ</t>
    </rPh>
    <rPh sb="11" eb="15">
      <t>チガサキシ</t>
    </rPh>
    <rPh sb="15" eb="17">
      <t>イマジュク</t>
    </rPh>
    <phoneticPr fontId="3"/>
  </si>
  <si>
    <t>ＦＣ今宿茅ヶ崎　代表　平井（090-1112-6081)、チームヘッド　田頭(090-3596-9271)</t>
    <rPh sb="2" eb="4">
      <t>イマジュク</t>
    </rPh>
    <rPh sb="4" eb="7">
      <t>チガサキ</t>
    </rPh>
    <rPh sb="8" eb="10">
      <t>ダイヒョウ</t>
    </rPh>
    <rPh sb="11" eb="13">
      <t>ヒライ</t>
    </rPh>
    <rPh sb="36" eb="38">
      <t>タガシラ</t>
    </rPh>
    <phoneticPr fontId="3"/>
  </si>
  <si>
    <t>１．雨天の場合、８時まで連絡いたします。携帯メールにて連絡します。</t>
    <rPh sb="2" eb="4">
      <t>ウテン</t>
    </rPh>
    <rPh sb="5" eb="7">
      <t>バアイ</t>
    </rPh>
    <rPh sb="9" eb="10">
      <t>ジ</t>
    </rPh>
    <rPh sb="12" eb="14">
      <t>レンラク</t>
    </rPh>
    <rPh sb="20" eb="22">
      <t>ケイタイ</t>
    </rPh>
    <rPh sb="27" eb="29">
      <t>レンラク</t>
    </rPh>
    <phoneticPr fontId="3"/>
  </si>
  <si>
    <t>３．駐車場は１チーム３台をメドとさせていただきます。都合が有る場合は事前に連絡ください。</t>
    <rPh sb="2" eb="5">
      <t>チュウシャジョウ</t>
    </rPh>
    <rPh sb="11" eb="12">
      <t>ダイ</t>
    </rPh>
    <rPh sb="26" eb="28">
      <t>ツゴウ</t>
    </rPh>
    <rPh sb="29" eb="30">
      <t>ア</t>
    </rPh>
    <rPh sb="31" eb="33">
      <t>バアイ</t>
    </rPh>
    <rPh sb="34" eb="36">
      <t>ジゼン</t>
    </rPh>
    <rPh sb="37" eb="39">
      <t>レンラク</t>
    </rPh>
    <phoneticPr fontId="3"/>
  </si>
  <si>
    <t>４．校舎の反対側は近所住民の迷惑になりますので、チーム控え場を設置しないで下さい。</t>
    <rPh sb="2" eb="4">
      <t>コウシャ</t>
    </rPh>
    <rPh sb="5" eb="7">
      <t>ハンタイ</t>
    </rPh>
    <rPh sb="7" eb="8">
      <t>ガワ</t>
    </rPh>
    <rPh sb="9" eb="11">
      <t>キンジョ</t>
    </rPh>
    <rPh sb="11" eb="13">
      <t>ジュウミン</t>
    </rPh>
    <rPh sb="14" eb="16">
      <t>メイワク</t>
    </rPh>
    <rPh sb="27" eb="28">
      <t>ヒカ</t>
    </rPh>
    <rPh sb="29" eb="30">
      <t>バ</t>
    </rPh>
    <rPh sb="31" eb="33">
      <t>セッチ</t>
    </rPh>
    <rPh sb="37" eb="38">
      <t>クダ</t>
    </rPh>
    <phoneticPr fontId="3"/>
  </si>
  <si>
    <t>　また、応援も節度ある範囲でお願いします。</t>
    <rPh sb="4" eb="6">
      <t>オウエン</t>
    </rPh>
    <rPh sb="7" eb="9">
      <t>セツド</t>
    </rPh>
    <rPh sb="11" eb="13">
      <t>ハンイ</t>
    </rPh>
    <rPh sb="15" eb="16">
      <t>ネガ</t>
    </rPh>
    <phoneticPr fontId="3"/>
  </si>
  <si>
    <t>【今宿小学校グランド注意事項】</t>
    <rPh sb="1" eb="3">
      <t>イマジュク</t>
    </rPh>
    <rPh sb="3" eb="6">
      <t>ショウガッコウ</t>
    </rPh>
    <rPh sb="10" eb="12">
      <t>チュウイ</t>
    </rPh>
    <rPh sb="12" eb="14">
      <t>ジコウ</t>
    </rPh>
    <phoneticPr fontId="3"/>
  </si>
  <si>
    <t>　多少の調整はいたします。</t>
    <rPh sb="1" eb="3">
      <t>タショウ</t>
    </rPh>
    <rPh sb="4" eb="6">
      <t>チョウセイ</t>
    </rPh>
    <phoneticPr fontId="3"/>
  </si>
  <si>
    <t>　に従ってください。</t>
    <rPh sb="2" eb="3">
      <t>シタガ</t>
    </rPh>
    <phoneticPr fontId="3"/>
  </si>
  <si>
    <t>５．第２駐車場としまして、側の「湘南キッズクリニック」さんの駐車場を使用します。係りの案内</t>
    <rPh sb="2" eb="3">
      <t>ダイ</t>
    </rPh>
    <rPh sb="4" eb="6">
      <t>チュウシャ</t>
    </rPh>
    <rPh sb="6" eb="7">
      <t>ジョウ</t>
    </rPh>
    <rPh sb="13" eb="14">
      <t>ソバ</t>
    </rPh>
    <rPh sb="16" eb="18">
      <t>ショウナン</t>
    </rPh>
    <rPh sb="30" eb="32">
      <t>チュウシャ</t>
    </rPh>
    <rPh sb="32" eb="33">
      <t>ジョウ</t>
    </rPh>
    <rPh sb="34" eb="36">
      <t>シヨウ</t>
    </rPh>
    <rPh sb="40" eb="41">
      <t>カカ</t>
    </rPh>
    <rPh sb="43" eb="45">
      <t>アンナイ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</si>
</sst>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0;###0"/>
  </numFmts>
  <fonts count="24"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000000"/>
      <name val="Times New Roman"/>
      <family val="1"/>
    </font>
    <font>
      <u/>
      <sz val="14"/>
      <name val="Times New Roman"/>
      <family val="1"/>
    </font>
    <font>
      <b/>
      <u/>
      <sz val="14"/>
      <name val="Meiryo UI"/>
      <family val="2"/>
    </font>
    <font>
      <b/>
      <u/>
      <sz val="14"/>
      <name val="Times New Roman"/>
      <family val="1"/>
    </font>
    <font>
      <sz val="10"/>
      <name val="Meiryo UI"/>
      <family val="3"/>
      <charset val="128"/>
    </font>
    <font>
      <sz val="10"/>
      <name val="Meiryo UI"/>
      <family val="2"/>
    </font>
    <font>
      <b/>
      <sz val="10"/>
      <name val="Meiryo UI"/>
      <family val="2"/>
    </font>
    <font>
      <sz val="7"/>
      <name val="Meiryo UI"/>
      <family val="2"/>
    </font>
    <font>
      <b/>
      <sz val="10"/>
      <name val="Meiryo UI"/>
      <family val="3"/>
      <charset val="128"/>
    </font>
    <font>
      <sz val="9"/>
      <name val="Meiryo UI"/>
      <family val="2"/>
    </font>
    <font>
      <sz val="9"/>
      <color rgb="FF000000"/>
      <name val="Meiryo UI"/>
      <family val="2"/>
    </font>
    <font>
      <sz val="10"/>
      <color theme="1"/>
      <name val="ＭＳ 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sz val="10.5"/>
      <name val="Arial"/>
      <family val="2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74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8" fillId="0" borderId="0" xfId="0" applyFont="1"/>
    <xf numFmtId="0" fontId="9" fillId="0" borderId="0" xfId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 vertical="top" wrapText="1"/>
    </xf>
    <xf numFmtId="0" fontId="9" fillId="0" borderId="0" xfId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vertical="top" wrapText="1"/>
    </xf>
    <xf numFmtId="176" fontId="19" fillId="0" borderId="0" xfId="1" applyNumberFormat="1" applyFont="1" applyFill="1" applyBorder="1" applyAlignment="1">
      <alignment horizontal="left" vertical="top" wrapText="1"/>
    </xf>
    <xf numFmtId="0" fontId="21" fillId="0" borderId="0" xfId="3">
      <alignment vertical="center"/>
    </xf>
    <xf numFmtId="0" fontId="1" fillId="0" borderId="0" xfId="2">
      <alignment vertical="center"/>
    </xf>
    <xf numFmtId="0" fontId="0" fillId="0" borderId="11" xfId="0" applyBorder="1"/>
    <xf numFmtId="0" fontId="20" fillId="0" borderId="11" xfId="2" applyFont="1" applyBorder="1">
      <alignment vertical="center"/>
    </xf>
    <xf numFmtId="0" fontId="21" fillId="0" borderId="11" xfId="3" applyBorder="1">
      <alignment vertical="center"/>
    </xf>
    <xf numFmtId="0" fontId="21" fillId="0" borderId="0" xfId="3" applyAlignment="1"/>
    <xf numFmtId="0" fontId="23" fillId="3" borderId="11" xfId="0" applyFont="1" applyFill="1" applyBorder="1"/>
    <xf numFmtId="0" fontId="0" fillId="0" borderId="0" xfId="0" applyFont="1"/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zama@tryz.co.jp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binkojima19@gmail.com" TargetMode="External"/><Relationship Id="rId7" Type="http://schemas.openxmlformats.org/officeDocument/2006/relationships/hyperlink" Target="mailto:matsuryu_0605@yahoo.co.jp" TargetMode="External"/><Relationship Id="rId12" Type="http://schemas.openxmlformats.org/officeDocument/2006/relationships/hyperlink" Target="mailto:sokenyt1026@ezweb.ne.jp" TargetMode="External"/><Relationship Id="rId2" Type="http://schemas.openxmlformats.org/officeDocument/2006/relationships/hyperlink" Target="mailto:tagutagu@jcom.home.ne.jp" TargetMode="External"/><Relationship Id="rId1" Type="http://schemas.openxmlformats.org/officeDocument/2006/relationships/hyperlink" Target="mailto:hirokimori-33-mcm@i.softbank.jp" TargetMode="External"/><Relationship Id="rId6" Type="http://schemas.openxmlformats.org/officeDocument/2006/relationships/hyperlink" Target="mailto:fc-suneo99@docomo.ne.jp" TargetMode="External"/><Relationship Id="rId11" Type="http://schemas.openxmlformats.org/officeDocument/2006/relationships/hyperlink" Target="mailto:fc.hirai@drive.ocn.ne.jp" TargetMode="External"/><Relationship Id="rId5" Type="http://schemas.openxmlformats.org/officeDocument/2006/relationships/hyperlink" Target="mailto:corner-pine@i.softbank.jp" TargetMode="External"/><Relationship Id="rId10" Type="http://schemas.openxmlformats.org/officeDocument/2006/relationships/hyperlink" Target="mailto:takashi.ueno@gmail.com" TargetMode="External"/><Relationship Id="rId4" Type="http://schemas.openxmlformats.org/officeDocument/2006/relationships/hyperlink" Target="mailto:haruto14kouta@yahoo.co.jp" TargetMode="External"/><Relationship Id="rId9" Type="http://schemas.openxmlformats.org/officeDocument/2006/relationships/hyperlink" Target="mailto:ckr12gnk37@i.softban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A2" sqref="A2"/>
    </sheetView>
  </sheetViews>
  <sheetFormatPr defaultRowHeight="12.75"/>
  <cols>
    <col min="1" max="1" width="113.125" style="26" customWidth="1"/>
    <col min="2" max="2" width="3.5" style="24" customWidth="1"/>
    <col min="3" max="4" width="4.375" style="24" customWidth="1"/>
    <col min="5" max="5" width="7.875" style="24" customWidth="1"/>
    <col min="6" max="6" width="6" style="24" customWidth="1"/>
    <col min="7" max="7" width="2.5" style="24" customWidth="1"/>
    <col min="8" max="8" width="7.875" style="24" customWidth="1"/>
    <col min="9" max="9" width="8.625" style="24" customWidth="1"/>
    <col min="10" max="11" width="7.875" style="24" customWidth="1"/>
    <col min="12" max="12" width="8.625" style="24" customWidth="1"/>
    <col min="13" max="13" width="7.875" style="24" customWidth="1"/>
    <col min="14" max="14" width="1.625" style="24" customWidth="1"/>
    <col min="15" max="15" width="7" style="24" customWidth="1"/>
    <col min="16" max="16" width="23.5" style="24" customWidth="1"/>
    <col min="17" max="17" width="0.875" style="24" customWidth="1"/>
    <col min="18" max="18" width="57.625" style="24" customWidth="1"/>
    <col min="19" max="16384" width="9" style="24"/>
  </cols>
  <sheetData>
    <row r="1" spans="1:1" ht="27.95" customHeight="1">
      <c r="A1" s="26" t="s">
        <v>29</v>
      </c>
    </row>
    <row r="2" spans="1:1" ht="20.100000000000001" customHeight="1">
      <c r="A2" s="25" t="s">
        <v>30</v>
      </c>
    </row>
    <row r="3" spans="1:1" ht="20.100000000000001" customHeight="1">
      <c r="A3" s="25" t="s">
        <v>31</v>
      </c>
    </row>
    <row r="4" spans="1:1" ht="20.100000000000001" customHeight="1">
      <c r="A4" s="25" t="s">
        <v>32</v>
      </c>
    </row>
    <row r="5" spans="1:1" ht="20.100000000000001" customHeight="1">
      <c r="A5" s="26" t="s">
        <v>33</v>
      </c>
    </row>
    <row r="6" spans="1:1" ht="20.100000000000001" customHeight="1">
      <c r="A6" s="26" t="s">
        <v>34</v>
      </c>
    </row>
    <row r="7" spans="1:1" ht="20.100000000000001" customHeight="1">
      <c r="A7" s="26" t="s">
        <v>35</v>
      </c>
    </row>
    <row r="8" spans="1:1" ht="20.100000000000001" customHeight="1">
      <c r="A8" s="26" t="s">
        <v>36</v>
      </c>
    </row>
    <row r="9" spans="1:1" ht="20.100000000000001" customHeight="1">
      <c r="A9" s="27" t="s">
        <v>37</v>
      </c>
    </row>
    <row r="10" spans="1:1" ht="20.100000000000001" customHeight="1">
      <c r="A10" s="25" t="s">
        <v>38</v>
      </c>
    </row>
    <row r="11" spans="1:1" ht="20.100000000000001" customHeight="1">
      <c r="A11" s="25" t="s">
        <v>39</v>
      </c>
    </row>
    <row r="12" spans="1:1" ht="20.100000000000001" customHeight="1">
      <c r="A12" s="26" t="s">
        <v>40</v>
      </c>
    </row>
    <row r="13" spans="1:1" ht="20.100000000000001" customHeight="1">
      <c r="A13" s="26" t="s">
        <v>41</v>
      </c>
    </row>
    <row r="14" spans="1:1" ht="20.100000000000001" customHeight="1">
      <c r="A14" s="27" t="s">
        <v>42</v>
      </c>
    </row>
    <row r="15" spans="1:1" ht="20.100000000000001" customHeight="1">
      <c r="A15" s="25" t="s">
        <v>43</v>
      </c>
    </row>
    <row r="16" spans="1:1" ht="30.75" customHeight="1">
      <c r="A16" s="25" t="s">
        <v>44</v>
      </c>
    </row>
    <row r="17" spans="1:1" ht="20.100000000000001" customHeight="1">
      <c r="A17" s="25" t="s">
        <v>45</v>
      </c>
    </row>
    <row r="18" spans="1:1" ht="20.100000000000001" customHeight="1">
      <c r="A18" s="25" t="s">
        <v>46</v>
      </c>
    </row>
    <row r="19" spans="1:1" ht="45.75" customHeight="1">
      <c r="A19" s="28" t="s">
        <v>86</v>
      </c>
    </row>
    <row r="20" spans="1:1" ht="37.5" customHeight="1">
      <c r="A20" s="28" t="s">
        <v>87</v>
      </c>
    </row>
    <row r="21" spans="1:1" ht="20.100000000000001" customHeight="1">
      <c r="A21" s="25" t="s">
        <v>47</v>
      </c>
    </row>
    <row r="22" spans="1:1" ht="20.100000000000001" customHeight="1">
      <c r="A22" s="25" t="s">
        <v>48</v>
      </c>
    </row>
    <row r="23" spans="1:1" ht="20.100000000000001" customHeight="1">
      <c r="A23" s="25" t="s">
        <v>49</v>
      </c>
    </row>
    <row r="24" spans="1:1" ht="20.100000000000001" customHeight="1">
      <c r="A24" s="25" t="s">
        <v>50</v>
      </c>
    </row>
    <row r="25" spans="1:1" ht="20.100000000000001" customHeight="1">
      <c r="A25" s="25" t="s">
        <v>51</v>
      </c>
    </row>
    <row r="26" spans="1:1" ht="28.5">
      <c r="A26" s="28" t="s">
        <v>52</v>
      </c>
    </row>
    <row r="27" spans="1:1" ht="20.100000000000001" customHeight="1">
      <c r="A27" s="25" t="s">
        <v>53</v>
      </c>
    </row>
    <row r="28" spans="1:1" ht="20.100000000000001" customHeight="1">
      <c r="A28" s="28" t="s">
        <v>54</v>
      </c>
    </row>
    <row r="29" spans="1:1" ht="20.100000000000001" customHeight="1">
      <c r="A29" s="28" t="s">
        <v>55</v>
      </c>
    </row>
    <row r="30" spans="1:1" ht="20.100000000000001" customHeight="1">
      <c r="A30" s="25" t="s">
        <v>56</v>
      </c>
    </row>
    <row r="31" spans="1:1" ht="20.100000000000001" customHeight="1">
      <c r="A31" s="25" t="s">
        <v>57</v>
      </c>
    </row>
    <row r="32" spans="1:1" ht="20.100000000000001" customHeight="1">
      <c r="A32" s="29" t="s">
        <v>58</v>
      </c>
    </row>
    <row r="33" spans="1:14" ht="20.100000000000001" customHeight="1">
      <c r="A33" s="25" t="s">
        <v>59</v>
      </c>
    </row>
    <row r="34" spans="1:14" ht="20.100000000000001" customHeight="1">
      <c r="A34" s="25" t="s">
        <v>60</v>
      </c>
    </row>
    <row r="35" spans="1:14" ht="20.100000000000001" customHeight="1">
      <c r="A35" s="25" t="s">
        <v>61</v>
      </c>
    </row>
    <row r="36" spans="1:14" ht="20.100000000000001" customHeight="1">
      <c r="A36" s="25" t="s">
        <v>62</v>
      </c>
    </row>
    <row r="37" spans="1:14" ht="20.100000000000001" customHeight="1">
      <c r="A37" s="25" t="s">
        <v>63</v>
      </c>
    </row>
    <row r="38" spans="1:14" ht="20.100000000000001" customHeight="1">
      <c r="A38" s="25" t="s">
        <v>64</v>
      </c>
    </row>
    <row r="39" spans="1:14" ht="20.100000000000001" customHeight="1">
      <c r="A39" s="25" t="s">
        <v>65</v>
      </c>
    </row>
    <row r="40" spans="1:14" ht="20.100000000000001" customHeight="1">
      <c r="A40" s="25" t="s">
        <v>66</v>
      </c>
    </row>
    <row r="41" spans="1:14" ht="20.100000000000001" customHeight="1">
      <c r="A41" s="25" t="s">
        <v>67</v>
      </c>
    </row>
    <row r="42" spans="1:14" ht="20.100000000000001" customHeight="1">
      <c r="A42" s="25" t="s">
        <v>68</v>
      </c>
    </row>
    <row r="43" spans="1:14" ht="20.100000000000001" customHeight="1">
      <c r="A43" s="25" t="s">
        <v>69</v>
      </c>
    </row>
    <row r="44" spans="1:14" ht="39" customHeight="1">
      <c r="A44" s="25" t="s">
        <v>70</v>
      </c>
    </row>
    <row r="45" spans="1:14" ht="20.100000000000001" customHeight="1">
      <c r="A45" s="25" t="s">
        <v>71</v>
      </c>
    </row>
    <row r="46" spans="1:14" ht="39" customHeight="1">
      <c r="A46" s="25" t="s">
        <v>72</v>
      </c>
    </row>
    <row r="47" spans="1:14" ht="20.100000000000001" customHeight="1">
      <c r="A47" s="30" t="s">
        <v>73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20.100000000000001" customHeight="1">
      <c r="A48" s="30" t="s">
        <v>74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20.100000000000001" customHeight="1">
      <c r="A49" s="28" t="s">
        <v>75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20.100000000000001" customHeight="1">
      <c r="A50" s="25" t="s">
        <v>76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20.100000000000001" customHeight="1">
      <c r="A51" s="30" t="s">
        <v>77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20.100000000000001" customHeight="1">
      <c r="A52" s="30" t="s">
        <v>78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20.100000000000001" customHeight="1">
      <c r="A53" s="25" t="s">
        <v>79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20.100000000000001" customHeight="1">
      <c r="A54" s="30" t="s">
        <v>80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39" customHeight="1">
      <c r="A55" s="25" t="s">
        <v>81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20.100000000000001" customHeight="1">
      <c r="A56" s="25" t="s">
        <v>82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33.75" customHeight="1">
      <c r="A57" s="28" t="s">
        <v>83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20.100000000000001" customHeight="1">
      <c r="A58" s="25" t="s">
        <v>84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20.100000000000001" customHeight="1">
      <c r="A59" s="28" t="s">
        <v>85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20.100000000000001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0"/>
  <sheetViews>
    <sheetView tabSelected="1" zoomScaleNormal="100" workbookViewId="0">
      <selection activeCell="G5" sqref="G5"/>
    </sheetView>
  </sheetViews>
  <sheetFormatPr defaultRowHeight="13.5"/>
  <cols>
    <col min="1" max="36" width="2.75" customWidth="1"/>
    <col min="37" max="39" width="2.625" customWidth="1"/>
    <col min="40" max="40" width="5.25" hidden="1" customWidth="1"/>
    <col min="41" max="42" width="2.625" customWidth="1"/>
    <col min="43" max="130" width="2.375" customWidth="1"/>
  </cols>
  <sheetData>
    <row r="1" spans="1:129" ht="24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9.9499999999999993" customHeight="1"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1.95" customHeight="1">
      <c r="D3" s="4" t="s">
        <v>0</v>
      </c>
      <c r="E3" s="4"/>
      <c r="G3" s="3">
        <v>4</v>
      </c>
      <c r="H3" s="3" t="s">
        <v>1</v>
      </c>
      <c r="I3" s="3">
        <v>1</v>
      </c>
      <c r="J3" s="3">
        <v>9</v>
      </c>
      <c r="K3" s="3" t="s">
        <v>2</v>
      </c>
      <c r="L3" s="3" t="s">
        <v>3</v>
      </c>
      <c r="M3" s="3" t="s">
        <v>2</v>
      </c>
      <c r="N3" s="3" t="s">
        <v>4</v>
      </c>
      <c r="O3" s="3"/>
      <c r="P3" s="3">
        <v>9</v>
      </c>
      <c r="Q3" s="3" t="s">
        <v>5</v>
      </c>
      <c r="R3" s="3">
        <v>0</v>
      </c>
      <c r="S3" s="3">
        <v>0</v>
      </c>
      <c r="T3" s="3" t="s">
        <v>6</v>
      </c>
      <c r="U3" s="3">
        <v>1</v>
      </c>
      <c r="V3" s="3">
        <v>6</v>
      </c>
      <c r="W3" s="3" t="s">
        <v>5</v>
      </c>
      <c r="X3" s="3">
        <v>0</v>
      </c>
      <c r="Y3" s="3">
        <v>0</v>
      </c>
      <c r="AI3" s="3"/>
      <c r="AJ3" s="3"/>
      <c r="DL3" s="3"/>
      <c r="DM3" s="3"/>
      <c r="DN3" s="3"/>
      <c r="DO3" s="3"/>
      <c r="DP3" s="3"/>
      <c r="DQ3" s="3"/>
      <c r="DR3" s="3"/>
      <c r="DT3" s="5"/>
      <c r="DW3" s="5"/>
    </row>
    <row r="4" spans="1:129" ht="21.95" customHeight="1">
      <c r="D4" s="4" t="s">
        <v>7</v>
      </c>
      <c r="E4" s="4"/>
      <c r="G4" s="4" t="s">
        <v>143</v>
      </c>
    </row>
    <row r="5" spans="1:129" ht="21.95" customHeight="1">
      <c r="D5" s="4" t="s">
        <v>8</v>
      </c>
      <c r="E5" s="4"/>
      <c r="G5" s="4" t="s">
        <v>144</v>
      </c>
      <c r="J5" s="4"/>
      <c r="K5" s="4"/>
      <c r="N5" s="4"/>
      <c r="O5" s="4"/>
      <c r="P5" s="4"/>
      <c r="Q5" s="4"/>
      <c r="R5" s="4"/>
      <c r="S5" s="4"/>
      <c r="T5" s="4"/>
      <c r="U5" s="4"/>
      <c r="V5" s="4"/>
    </row>
    <row r="6" spans="1:129" ht="21.95" customHeight="1">
      <c r="D6" s="4"/>
      <c r="E6" s="4"/>
      <c r="G6" s="4"/>
      <c r="J6" s="4"/>
      <c r="K6" s="4"/>
      <c r="N6" s="4"/>
      <c r="O6" s="4"/>
      <c r="P6" s="4"/>
      <c r="Q6" s="4"/>
      <c r="R6" s="4"/>
      <c r="S6" s="4"/>
      <c r="T6" s="4"/>
      <c r="U6" s="4"/>
      <c r="V6" s="4"/>
    </row>
    <row r="7" spans="1:129" ht="15" customHeight="1" thickBot="1"/>
    <row r="8" spans="1:129" s="6" customFormat="1" ht="20.100000000000001" customHeight="1" thickBot="1">
      <c r="A8" s="65" t="s">
        <v>9</v>
      </c>
      <c r="B8" s="66"/>
      <c r="C8" s="66"/>
      <c r="D8" s="65" t="s">
        <v>10</v>
      </c>
      <c r="E8" s="66"/>
      <c r="F8" s="66"/>
      <c r="G8" s="66"/>
      <c r="H8" s="66"/>
      <c r="I8" s="66"/>
      <c r="J8" s="67"/>
      <c r="K8" s="65" t="s">
        <v>11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5" t="s">
        <v>12</v>
      </c>
      <c r="Z8" s="66"/>
      <c r="AA8" s="66"/>
      <c r="AB8" s="68"/>
      <c r="AC8" s="69" t="s">
        <v>13</v>
      </c>
      <c r="AD8" s="66"/>
      <c r="AE8" s="66"/>
      <c r="AF8" s="68"/>
      <c r="AG8" s="69" t="s">
        <v>14</v>
      </c>
      <c r="AH8" s="66"/>
      <c r="AI8" s="66"/>
      <c r="AJ8" s="67"/>
    </row>
    <row r="9" spans="1:129" s="6" customFormat="1" ht="35.1" customHeight="1">
      <c r="A9" s="71">
        <v>1</v>
      </c>
      <c r="B9" s="72"/>
      <c r="C9" s="72"/>
      <c r="D9" s="73">
        <v>0.4375</v>
      </c>
      <c r="E9" s="59"/>
      <c r="F9" s="59"/>
      <c r="G9" s="9" t="s">
        <v>15</v>
      </c>
      <c r="H9" s="58">
        <f>D9+$AN$9</f>
        <v>0.46180555555555558</v>
      </c>
      <c r="I9" s="59"/>
      <c r="J9" s="60"/>
      <c r="K9" s="10">
        <v>1</v>
      </c>
      <c r="L9" s="61" t="str">
        <f>IF(K9="","",VLOOKUP(K9,'Aグループ連絡先(更新有)'!$A$2:$B$11,2,FALSE))</f>
        <v>OZ湘南FC</v>
      </c>
      <c r="M9" s="61"/>
      <c r="N9" s="61"/>
      <c r="O9" s="61"/>
      <c r="P9" s="61"/>
      <c r="Q9" s="61" t="s">
        <v>16</v>
      </c>
      <c r="R9" s="61"/>
      <c r="S9" s="18">
        <v>9</v>
      </c>
      <c r="T9" s="61" t="str">
        <f>IF(S9="","",VLOOKUP(S9,'Aグループ連絡先(更新有)'!$A$2:$B$11,2,FALSE))</f>
        <v>FC今宿茅ケ崎</v>
      </c>
      <c r="U9" s="61"/>
      <c r="V9" s="61"/>
      <c r="W9" s="61"/>
      <c r="X9" s="62"/>
      <c r="Y9" s="22">
        <v>3</v>
      </c>
      <c r="Z9" s="63" t="str">
        <f>IF(Y9="","",VLOOKUP(Y9,'Aグループ連絡先(更新有)'!$A$2:$B$11,2,FALSE))</f>
        <v>駒寄滝の沢</v>
      </c>
      <c r="AA9" s="63"/>
      <c r="AB9" s="63"/>
      <c r="AC9" s="19">
        <v>10</v>
      </c>
      <c r="AD9" s="63" t="str">
        <f>IF(AC9="","",VLOOKUP(AC9,'Aグループ連絡先(更新有)'!$A$2:$B$11,2,FALSE))</f>
        <v>F.Cグランツ梅田</v>
      </c>
      <c r="AE9" s="63"/>
      <c r="AF9" s="63"/>
      <c r="AG9" s="19">
        <v>10</v>
      </c>
      <c r="AH9" s="63" t="str">
        <f>IF(AG9="","",VLOOKUP(AG9,'Aグループ連絡先(更新有)'!$A$2:$B$11,2,FALSE))</f>
        <v>F.Cグランツ梅田</v>
      </c>
      <c r="AI9" s="63"/>
      <c r="AJ9" s="70"/>
      <c r="AN9" s="7">
        <v>2.4305555555555556E-2</v>
      </c>
    </row>
    <row r="10" spans="1:129" s="6" customFormat="1" ht="35.1" customHeight="1">
      <c r="A10" s="54">
        <v>2</v>
      </c>
      <c r="B10" s="55"/>
      <c r="C10" s="55"/>
      <c r="D10" s="56">
        <f>H9+$AN$10</f>
        <v>0.46527777777777779</v>
      </c>
      <c r="E10" s="57"/>
      <c r="F10" s="57"/>
      <c r="G10" s="8" t="s">
        <v>15</v>
      </c>
      <c r="H10" s="58">
        <f t="shared" ref="H10:H13" si="0">D10+$AN$9</f>
        <v>0.48958333333333337</v>
      </c>
      <c r="I10" s="59"/>
      <c r="J10" s="60"/>
      <c r="K10" s="20">
        <v>2</v>
      </c>
      <c r="L10" s="43" t="str">
        <f>IF(K11="","",VLOOKUP(K11,'Aグループ連絡先(更新有)'!$A$2:$B$11,2,FALSE))</f>
        <v>駒寄滝の沢</v>
      </c>
      <c r="M10" s="43"/>
      <c r="N10" s="43"/>
      <c r="O10" s="43"/>
      <c r="P10" s="43"/>
      <c r="Q10" s="43" t="s">
        <v>16</v>
      </c>
      <c r="R10" s="43"/>
      <c r="S10" s="11">
        <v>10</v>
      </c>
      <c r="T10" s="43" t="str">
        <f>IF(S10="","",VLOOKUP(S10,'Aグループ連絡先(更新有)'!$A$2:$B$11,2,FALSE))</f>
        <v>F.Cグランツ梅田</v>
      </c>
      <c r="U10" s="43"/>
      <c r="V10" s="43"/>
      <c r="W10" s="43"/>
      <c r="X10" s="44"/>
      <c r="Y10" s="12">
        <v>9</v>
      </c>
      <c r="Z10" s="39" t="str">
        <f>IF(Y10="","",VLOOKUP(Y10,'Aグループ連絡先(更新有)'!$A$2:$B$11,2,FALSE))</f>
        <v>FC今宿茅ケ崎</v>
      </c>
      <c r="AA10" s="39"/>
      <c r="AB10" s="39"/>
      <c r="AC10" s="13">
        <v>1</v>
      </c>
      <c r="AD10" s="39" t="str">
        <f>IF(AC10="","",VLOOKUP(AC10,'Aグループ連絡先(更新有)'!$A$2:$B$11,2,FALSE))</f>
        <v>OZ湘南FC</v>
      </c>
      <c r="AE10" s="39"/>
      <c r="AF10" s="39"/>
      <c r="AG10" s="13">
        <v>1</v>
      </c>
      <c r="AH10" s="39" t="str">
        <f>IF(AG10="","",VLOOKUP(AG10,'Aグループ連絡先(更新有)'!$A$2:$B$11,2,FALSE))</f>
        <v>OZ湘南FC</v>
      </c>
      <c r="AI10" s="39"/>
      <c r="AJ10" s="40"/>
      <c r="AN10" s="7">
        <v>3.472222222222222E-3</v>
      </c>
    </row>
    <row r="11" spans="1:129" s="6" customFormat="1" ht="35.1" customHeight="1">
      <c r="A11" s="54">
        <v>3</v>
      </c>
      <c r="B11" s="55"/>
      <c r="C11" s="55"/>
      <c r="D11" s="56">
        <f t="shared" ref="D11:D13" si="1">H10+$AN$10</f>
        <v>0.49305555555555558</v>
      </c>
      <c r="E11" s="57"/>
      <c r="F11" s="57"/>
      <c r="G11" s="8" t="s">
        <v>15</v>
      </c>
      <c r="H11" s="58">
        <f t="shared" si="0"/>
        <v>0.51736111111111116</v>
      </c>
      <c r="I11" s="59"/>
      <c r="J11" s="60"/>
      <c r="K11" s="20">
        <v>3</v>
      </c>
      <c r="L11" s="43" t="str">
        <f>IF(K10="","",VLOOKUP(K10,'Aグループ連絡先(更新有)'!$A$2:$B$11,2,FALSE))</f>
        <v>藤沢大庭FC</v>
      </c>
      <c r="M11" s="43"/>
      <c r="N11" s="43"/>
      <c r="O11" s="43"/>
      <c r="P11" s="43"/>
      <c r="Q11" s="43" t="s">
        <v>16</v>
      </c>
      <c r="R11" s="43"/>
      <c r="S11" s="11">
        <v>8</v>
      </c>
      <c r="T11" s="43" t="str">
        <f>IF(S11="","",VLOOKUP(S11,'Aグループ連絡先(更新有)'!$A$2:$B$11,2,FALSE))</f>
        <v>関谷SC</v>
      </c>
      <c r="U11" s="43"/>
      <c r="V11" s="43"/>
      <c r="W11" s="43"/>
      <c r="X11" s="44"/>
      <c r="Y11" s="12">
        <v>10</v>
      </c>
      <c r="Z11" s="39" t="str">
        <f>IF(Y11="","",VLOOKUP(Y11,'Aグループ連絡先(更新有)'!$A$2:$B$11,2,FALSE))</f>
        <v>F.Cグランツ梅田</v>
      </c>
      <c r="AA11" s="39"/>
      <c r="AB11" s="39"/>
      <c r="AC11" s="13">
        <v>3</v>
      </c>
      <c r="AD11" s="39" t="str">
        <f>IF(AC11="","",VLOOKUP(AC11,'Aグループ連絡先(更新有)'!$A$2:$B$11,2,FALSE))</f>
        <v>駒寄滝の沢</v>
      </c>
      <c r="AE11" s="39"/>
      <c r="AF11" s="39"/>
      <c r="AG11" s="13">
        <v>3</v>
      </c>
      <c r="AH11" s="39" t="str">
        <f>IF(AG11="","",VLOOKUP(AG11,'Aグループ連絡先(更新有)'!$A$2:$B$11,2,FALSE))</f>
        <v>駒寄滝の沢</v>
      </c>
      <c r="AI11" s="39"/>
      <c r="AJ11" s="40"/>
    </row>
    <row r="12" spans="1:129" s="6" customFormat="1" ht="35.1" customHeight="1">
      <c r="A12" s="54">
        <v>4</v>
      </c>
      <c r="B12" s="55"/>
      <c r="C12" s="55"/>
      <c r="D12" s="56">
        <f t="shared" si="1"/>
        <v>0.52083333333333337</v>
      </c>
      <c r="E12" s="57"/>
      <c r="F12" s="57"/>
      <c r="G12" s="8" t="s">
        <v>15</v>
      </c>
      <c r="H12" s="58">
        <f t="shared" si="0"/>
        <v>0.54513888888888895</v>
      </c>
      <c r="I12" s="59"/>
      <c r="J12" s="60"/>
      <c r="K12" s="20">
        <v>5</v>
      </c>
      <c r="L12" s="43" t="str">
        <f>IF(K12="","",VLOOKUP(K12,'Aグループ連絡先(更新有)'!$A$2:$B$11,2,FALSE))</f>
        <v>久里浜FC</v>
      </c>
      <c r="M12" s="43"/>
      <c r="N12" s="43"/>
      <c r="O12" s="43"/>
      <c r="P12" s="43"/>
      <c r="Q12" s="43" t="s">
        <v>16</v>
      </c>
      <c r="R12" s="43"/>
      <c r="S12" s="11">
        <v>6</v>
      </c>
      <c r="T12" s="43" t="str">
        <f>IF(S12="","",VLOOKUP(S12,'Aグループ連絡先(更新有)'!$A$2:$B$11,2,FALSE))</f>
        <v>長浦少年サッカー</v>
      </c>
      <c r="U12" s="43"/>
      <c r="V12" s="43"/>
      <c r="W12" s="43"/>
      <c r="X12" s="44"/>
      <c r="Y12" s="12">
        <v>8</v>
      </c>
      <c r="Z12" s="39" t="str">
        <f>IF(Y12="","",VLOOKUP(Y12,'Aグループ連絡先(更新有)'!$A$2:$B$11,2,FALSE))</f>
        <v>関谷SC</v>
      </c>
      <c r="AA12" s="39"/>
      <c r="AB12" s="39"/>
      <c r="AC12" s="13">
        <v>2</v>
      </c>
      <c r="AD12" s="39" t="str">
        <f>IF(AC12="","",VLOOKUP(AC12,'Aグループ連絡先(更新有)'!$A$2:$B$11,2,FALSE))</f>
        <v>藤沢大庭FC</v>
      </c>
      <c r="AE12" s="39"/>
      <c r="AF12" s="39"/>
      <c r="AG12" s="13">
        <v>2</v>
      </c>
      <c r="AH12" s="39" t="str">
        <f>IF(AG12="","",VLOOKUP(AG12,'Aグループ連絡先(更新有)'!$A$2:$B$11,2,FALSE))</f>
        <v>藤沢大庭FC</v>
      </c>
      <c r="AI12" s="39"/>
      <c r="AJ12" s="40"/>
    </row>
    <row r="13" spans="1:129" s="6" customFormat="1" ht="35.1" customHeight="1">
      <c r="A13" s="54">
        <v>5</v>
      </c>
      <c r="B13" s="55"/>
      <c r="C13" s="55"/>
      <c r="D13" s="56">
        <f t="shared" si="1"/>
        <v>0.54861111111111116</v>
      </c>
      <c r="E13" s="57"/>
      <c r="F13" s="57"/>
      <c r="G13" s="8" t="s">
        <v>17</v>
      </c>
      <c r="H13" s="58">
        <f t="shared" si="0"/>
        <v>0.57291666666666674</v>
      </c>
      <c r="I13" s="59"/>
      <c r="J13" s="60"/>
      <c r="K13" s="20">
        <v>4</v>
      </c>
      <c r="L13" s="43" t="str">
        <f>IF(K13="","",VLOOKUP(K13,'Aグループ連絡先(更新有)'!$A$2:$B$11,2,FALSE))</f>
        <v>FC六会湘南台</v>
      </c>
      <c r="M13" s="43"/>
      <c r="N13" s="43"/>
      <c r="O13" s="43"/>
      <c r="P13" s="43"/>
      <c r="Q13" s="43" t="s">
        <v>16</v>
      </c>
      <c r="R13" s="43"/>
      <c r="S13" s="11">
        <v>7</v>
      </c>
      <c r="T13" s="43" t="str">
        <f>IF(S13="","",VLOOKUP(S13,'Aグループ連絡先(更新有)'!$A$2:$B$11,2,FALSE))</f>
        <v>FC夏島</v>
      </c>
      <c r="U13" s="43"/>
      <c r="V13" s="43"/>
      <c r="W13" s="43"/>
      <c r="X13" s="44"/>
      <c r="Y13" s="12">
        <v>6</v>
      </c>
      <c r="Z13" s="39" t="str">
        <f>IF(Y13="","",VLOOKUP(Y13,'Aグループ連絡先(更新有)'!$A$2:$B$11,2,FALSE))</f>
        <v>長浦少年サッカー</v>
      </c>
      <c r="AA13" s="39"/>
      <c r="AB13" s="39"/>
      <c r="AC13" s="13">
        <v>5</v>
      </c>
      <c r="AD13" s="39" t="str">
        <f>IF(AC13="","",VLOOKUP(AC13,'Aグループ連絡先(更新有)'!$A$2:$B$11,2,FALSE))</f>
        <v>久里浜FC</v>
      </c>
      <c r="AE13" s="39"/>
      <c r="AF13" s="39"/>
      <c r="AG13" s="13">
        <v>5</v>
      </c>
      <c r="AH13" s="39" t="str">
        <f>IF(AG13="","",VLOOKUP(AG13,'Aグループ連絡先(更新有)'!$A$2:$B$11,2,FALSE))</f>
        <v>久里浜FC</v>
      </c>
      <c r="AI13" s="39"/>
      <c r="AJ13" s="40"/>
    </row>
    <row r="14" spans="1:129" s="6" customFormat="1" ht="35.1" customHeight="1">
      <c r="A14" s="54">
        <v>6</v>
      </c>
      <c r="B14" s="55"/>
      <c r="C14" s="55"/>
      <c r="D14" s="56">
        <f>H13+$AN$10</f>
        <v>0.57638888888888895</v>
      </c>
      <c r="E14" s="57"/>
      <c r="F14" s="57"/>
      <c r="G14" s="8" t="s">
        <v>17</v>
      </c>
      <c r="H14" s="58">
        <f t="shared" ref="H14" si="2">D14+$AN$9</f>
        <v>0.60069444444444453</v>
      </c>
      <c r="I14" s="59"/>
      <c r="J14" s="60"/>
      <c r="K14" s="20">
        <v>2</v>
      </c>
      <c r="L14" s="43" t="str">
        <f>IF(K14="","",VLOOKUP(K14,'Aグループ連絡先(更新有)'!$A$2:$B$11,2,FALSE))</f>
        <v>藤沢大庭FC</v>
      </c>
      <c r="M14" s="43"/>
      <c r="N14" s="43"/>
      <c r="O14" s="43"/>
      <c r="P14" s="43"/>
      <c r="Q14" s="43" t="s">
        <v>16</v>
      </c>
      <c r="R14" s="43"/>
      <c r="S14" s="11">
        <v>5</v>
      </c>
      <c r="T14" s="43" t="str">
        <f>IF(S14="","",VLOOKUP(S14,'Aグループ連絡先(更新有)'!$A$2:$B$11,2,FALSE))</f>
        <v>久里浜FC</v>
      </c>
      <c r="U14" s="43"/>
      <c r="V14" s="43"/>
      <c r="W14" s="43"/>
      <c r="X14" s="44"/>
      <c r="Y14" s="12">
        <v>7</v>
      </c>
      <c r="Z14" s="39" t="str">
        <f>IF(Y14="","",VLOOKUP(Y14,'Aグループ連絡先(更新有)'!$A$2:$B$11,2,FALSE))</f>
        <v>FC夏島</v>
      </c>
      <c r="AA14" s="39"/>
      <c r="AB14" s="39"/>
      <c r="AC14" s="13">
        <v>4</v>
      </c>
      <c r="AD14" s="39" t="str">
        <f>IF(AC14="","",VLOOKUP(AC14,'Aグループ連絡先(更新有)'!$A$2:$B$11,2,FALSE))</f>
        <v>FC六会湘南台</v>
      </c>
      <c r="AE14" s="39"/>
      <c r="AF14" s="39"/>
      <c r="AG14" s="13">
        <v>4</v>
      </c>
      <c r="AH14" s="39" t="str">
        <f>IF(AG14="","",VLOOKUP(AG14,'Aグループ連絡先(更新有)'!$A$2:$B$11,2,FALSE))</f>
        <v>FC六会湘南台</v>
      </c>
      <c r="AI14" s="39"/>
      <c r="AJ14" s="40"/>
    </row>
    <row r="15" spans="1:129" s="6" customFormat="1" ht="35.1" customHeight="1">
      <c r="A15" s="54">
        <v>7</v>
      </c>
      <c r="B15" s="55"/>
      <c r="C15" s="55"/>
      <c r="D15" s="56">
        <f>H14+$AN$10</f>
        <v>0.60416666666666674</v>
      </c>
      <c r="E15" s="57"/>
      <c r="F15" s="57"/>
      <c r="G15" s="8" t="s">
        <v>17</v>
      </c>
      <c r="H15" s="58">
        <f t="shared" ref="H15" si="3">D15+$AN$9</f>
        <v>0.62847222222222232</v>
      </c>
      <c r="I15" s="59"/>
      <c r="J15" s="60"/>
      <c r="K15" s="20">
        <v>6</v>
      </c>
      <c r="L15" s="43" t="str">
        <f>IF(K15="","",VLOOKUP(K15,'Aグループ連絡先(更新有)'!$A$2:$B$11,2,FALSE))</f>
        <v>長浦少年サッカー</v>
      </c>
      <c r="M15" s="43"/>
      <c r="N15" s="43"/>
      <c r="O15" s="43"/>
      <c r="P15" s="43"/>
      <c r="Q15" s="43" t="s">
        <v>16</v>
      </c>
      <c r="R15" s="43"/>
      <c r="S15" s="11">
        <v>8</v>
      </c>
      <c r="T15" s="43" t="str">
        <f>IF(S15="","",VLOOKUP(S15,'Aグループ連絡先(更新有)'!$A$2:$B$11,2,FALSE))</f>
        <v>関谷SC</v>
      </c>
      <c r="U15" s="43"/>
      <c r="V15" s="43"/>
      <c r="W15" s="43"/>
      <c r="X15" s="44"/>
      <c r="Y15" s="12">
        <v>5</v>
      </c>
      <c r="Z15" s="39" t="str">
        <f>IF(Y15="","",VLOOKUP(Y15,'Aグループ連絡先(更新有)'!$A$2:$B$11,2,FALSE))</f>
        <v>久里浜FC</v>
      </c>
      <c r="AA15" s="39"/>
      <c r="AB15" s="39"/>
      <c r="AC15" s="13">
        <v>2</v>
      </c>
      <c r="AD15" s="39" t="str">
        <f>IF(AC15="","",VLOOKUP(AC15,'Aグループ連絡先(更新有)'!$A$2:$B$11,2,FALSE))</f>
        <v>藤沢大庭FC</v>
      </c>
      <c r="AE15" s="39"/>
      <c r="AF15" s="39"/>
      <c r="AG15" s="13">
        <v>2</v>
      </c>
      <c r="AH15" s="39" t="str">
        <f>IF(AG15="","",VLOOKUP(AG15,'Aグループ連絡先(更新有)'!$A$2:$B$11,2,FALSE))</f>
        <v>藤沢大庭FC</v>
      </c>
      <c r="AI15" s="39"/>
      <c r="AJ15" s="40"/>
    </row>
    <row r="16" spans="1:129" ht="35.1" customHeight="1">
      <c r="A16" s="54"/>
      <c r="B16" s="55"/>
      <c r="C16" s="55"/>
      <c r="D16" s="56"/>
      <c r="E16" s="57"/>
      <c r="F16" s="57"/>
      <c r="G16" s="8" t="s">
        <v>17</v>
      </c>
      <c r="H16" s="58"/>
      <c r="I16" s="59"/>
      <c r="J16" s="60"/>
      <c r="K16" s="20"/>
      <c r="L16" s="43" t="str">
        <f>IF(K16="","",VLOOKUP(K16,'Aグループ連絡先(更新有)'!$A$2:$B$11,2,FALSE))</f>
        <v/>
      </c>
      <c r="M16" s="43"/>
      <c r="N16" s="43"/>
      <c r="O16" s="43"/>
      <c r="P16" s="43"/>
      <c r="Q16" s="43" t="s">
        <v>16</v>
      </c>
      <c r="R16" s="43"/>
      <c r="S16" s="11"/>
      <c r="T16" s="43" t="str">
        <f>IF(S16="","",VLOOKUP(S16,'Aグループ連絡先(更新有)'!$A$2:$B$11,2,FALSE))</f>
        <v/>
      </c>
      <c r="U16" s="43"/>
      <c r="V16" s="43"/>
      <c r="W16" s="43"/>
      <c r="X16" s="44"/>
      <c r="Y16" s="12"/>
      <c r="Z16" s="39" t="str">
        <f>IF(Y16="","",VLOOKUP(Y16,'Aグループ連絡先(更新有)'!$A$2:$B$11,2,FALSE))</f>
        <v/>
      </c>
      <c r="AA16" s="39"/>
      <c r="AB16" s="39"/>
      <c r="AC16" s="13"/>
      <c r="AD16" s="39" t="str">
        <f>IF(AC16="","",VLOOKUP(AC16,'Aグループ連絡先(更新有)'!$A$2:$B$11,2,FALSE))</f>
        <v/>
      </c>
      <c r="AE16" s="39"/>
      <c r="AF16" s="39"/>
      <c r="AG16" s="13"/>
      <c r="AH16" s="39" t="str">
        <f>IF(AG16="","",VLOOKUP(AG16,'Aグループ連絡先(更新有)'!$A$2:$B$11,2,FALSE))</f>
        <v/>
      </c>
      <c r="AI16" s="39"/>
      <c r="AJ16" s="40"/>
    </row>
    <row r="17" spans="1:36" ht="35.1" customHeight="1">
      <c r="A17" s="54"/>
      <c r="B17" s="55"/>
      <c r="C17" s="55"/>
      <c r="D17" s="56"/>
      <c r="E17" s="57"/>
      <c r="F17" s="57"/>
      <c r="G17" s="8" t="s">
        <v>17</v>
      </c>
      <c r="H17" s="58"/>
      <c r="I17" s="59"/>
      <c r="J17" s="60"/>
      <c r="K17" s="20"/>
      <c r="L17" s="43" t="str">
        <f>IF(K17="","",VLOOKUP(K17,'Aグループ連絡先(更新有)'!$A$2:$B$11,2,FALSE))</f>
        <v/>
      </c>
      <c r="M17" s="43"/>
      <c r="N17" s="43"/>
      <c r="O17" s="43"/>
      <c r="P17" s="43"/>
      <c r="Q17" s="43" t="s">
        <v>16</v>
      </c>
      <c r="R17" s="43"/>
      <c r="S17" s="11"/>
      <c r="T17" s="43" t="str">
        <f>IF(S17="","",VLOOKUP(S17,'Aグループ連絡先(更新有)'!$A$2:$B$11,2,FALSE))</f>
        <v/>
      </c>
      <c r="U17" s="43"/>
      <c r="V17" s="43"/>
      <c r="W17" s="43"/>
      <c r="X17" s="44"/>
      <c r="Y17" s="12"/>
      <c r="Z17" s="39" t="str">
        <f>IF(Y17="","",VLOOKUP(Y17,'Aグループ連絡先(更新有)'!$A$2:$B$11,2,FALSE))</f>
        <v/>
      </c>
      <c r="AA17" s="39"/>
      <c r="AB17" s="39"/>
      <c r="AC17" s="13"/>
      <c r="AD17" s="39" t="str">
        <f>IF(AC17="","",VLOOKUP(AC17,'Aグループ連絡先(更新有)'!$A$2:$B$11,2,FALSE))</f>
        <v/>
      </c>
      <c r="AE17" s="39"/>
      <c r="AF17" s="39"/>
      <c r="AG17" s="13"/>
      <c r="AH17" s="39" t="str">
        <f>IF(AG17="","",VLOOKUP(AG17,'Aグループ連絡先(更新有)'!$A$2:$B$11,2,FALSE))</f>
        <v/>
      </c>
      <c r="AI17" s="39"/>
      <c r="AJ17" s="40"/>
    </row>
    <row r="18" spans="1:36" ht="35.1" customHeight="1" thickBot="1">
      <c r="A18" s="47"/>
      <c r="B18" s="48"/>
      <c r="C18" s="48"/>
      <c r="D18" s="49"/>
      <c r="E18" s="50"/>
      <c r="F18" s="50"/>
      <c r="G18" s="14" t="s">
        <v>17</v>
      </c>
      <c r="H18" s="51"/>
      <c r="I18" s="52"/>
      <c r="J18" s="53"/>
      <c r="K18" s="21"/>
      <c r="L18" s="45" t="str">
        <f>IF(K18="","",VLOOKUP(K18,'Aグループ連絡先(更新有)'!$A$2:$B$11,2,FALSE))</f>
        <v/>
      </c>
      <c r="M18" s="45"/>
      <c r="N18" s="45"/>
      <c r="O18" s="45"/>
      <c r="P18" s="45"/>
      <c r="Q18" s="45" t="s">
        <v>16</v>
      </c>
      <c r="R18" s="45"/>
      <c r="S18" s="15"/>
      <c r="T18" s="45" t="str">
        <f>IF(S18="","",VLOOKUP(S18,'Aグループ連絡先(更新有)'!$A$2:$B$11,2,FALSE))</f>
        <v/>
      </c>
      <c r="U18" s="45"/>
      <c r="V18" s="45"/>
      <c r="W18" s="45"/>
      <c r="X18" s="46"/>
      <c r="Y18" s="16"/>
      <c r="Z18" s="41" t="str">
        <f>IF(Y18="","",VLOOKUP(Y18,'Aグループ連絡先(更新有)'!$A$2:$B$11,2,FALSE))</f>
        <v/>
      </c>
      <c r="AA18" s="41"/>
      <c r="AB18" s="41"/>
      <c r="AC18" s="17"/>
      <c r="AD18" s="41" t="str">
        <f>IF(AC18="","",VLOOKUP(AC18,'Aグループ連絡先(更新有)'!$A$2:$B$11,2,FALSE))</f>
        <v/>
      </c>
      <c r="AE18" s="41"/>
      <c r="AF18" s="41"/>
      <c r="AG18" s="17"/>
      <c r="AH18" s="41" t="str">
        <f>IF(AG18="","",VLOOKUP(AG18,'Aグループ連絡先(更新有)'!$A$2:$B$11,2,FALSE))</f>
        <v/>
      </c>
      <c r="AI18" s="41"/>
      <c r="AJ18" s="42"/>
    </row>
    <row r="20" spans="1:36" hidden="1">
      <c r="B20" s="23">
        <v>1</v>
      </c>
      <c r="C20">
        <f>COUNTIF($K$9:$S$19,1)</f>
        <v>1</v>
      </c>
      <c r="E20" s="23">
        <v>2</v>
      </c>
      <c r="F20">
        <f>COUNTIF($K$9:$S$19,2)</f>
        <v>2</v>
      </c>
      <c r="H20" s="23">
        <v>3</v>
      </c>
      <c r="I20">
        <f>COUNTIF($K$9:$S$19,3)</f>
        <v>1</v>
      </c>
      <c r="K20" s="23">
        <v>4</v>
      </c>
      <c r="L20">
        <f>COUNTIF($K$9:$S$19,4)</f>
        <v>1</v>
      </c>
      <c r="N20" s="23">
        <v>5</v>
      </c>
      <c r="O20">
        <f>COUNTIF($K$9:$S$19,5)</f>
        <v>2</v>
      </c>
      <c r="Q20" s="23">
        <v>6</v>
      </c>
      <c r="R20">
        <f>COUNTIF($K$9:$S$19,6)</f>
        <v>2</v>
      </c>
      <c r="T20" s="23">
        <v>7</v>
      </c>
      <c r="U20">
        <f>COUNTIF($K$9:$S$19,7)</f>
        <v>1</v>
      </c>
      <c r="W20" s="23">
        <v>8</v>
      </c>
      <c r="X20">
        <f>COUNTIF($K$9:$S$19,8)</f>
        <v>2</v>
      </c>
      <c r="Z20" s="23">
        <v>9</v>
      </c>
      <c r="AA20">
        <f>COUNTIF($K$9:$S$19,9)</f>
        <v>1</v>
      </c>
      <c r="AC20" s="23">
        <v>10</v>
      </c>
      <c r="AD20">
        <f>COUNTIF($K$9:$S$19,10)</f>
        <v>1</v>
      </c>
    </row>
  </sheetData>
  <mergeCells count="97">
    <mergeCell ref="Z10:AB10"/>
    <mergeCell ref="Z12:AB12"/>
    <mergeCell ref="T9:X9"/>
    <mergeCell ref="Z9:AB9"/>
    <mergeCell ref="A1:AJ1"/>
    <mergeCell ref="A8:C8"/>
    <mergeCell ref="D8:J8"/>
    <mergeCell ref="K8:X8"/>
    <mergeCell ref="Y8:AB8"/>
    <mergeCell ref="AC8:AF8"/>
    <mergeCell ref="AG8:AJ8"/>
    <mergeCell ref="AD9:AF9"/>
    <mergeCell ref="AH9:AJ9"/>
    <mergeCell ref="A9:C9"/>
    <mergeCell ref="D9:F9"/>
    <mergeCell ref="H9:J9"/>
    <mergeCell ref="Q9:R9"/>
    <mergeCell ref="L9:P9"/>
    <mergeCell ref="AH10:AJ10"/>
    <mergeCell ref="AH12:AJ12"/>
    <mergeCell ref="A10:C10"/>
    <mergeCell ref="D10:F10"/>
    <mergeCell ref="H10:J10"/>
    <mergeCell ref="Q11:R11"/>
    <mergeCell ref="AD10:AF10"/>
    <mergeCell ref="A11:C11"/>
    <mergeCell ref="D11:F11"/>
    <mergeCell ref="H11:J11"/>
    <mergeCell ref="Q10:R10"/>
    <mergeCell ref="AD12:AF12"/>
    <mergeCell ref="L11:P11"/>
    <mergeCell ref="L10:P10"/>
    <mergeCell ref="T11:X11"/>
    <mergeCell ref="T10:X10"/>
    <mergeCell ref="AH11:AJ11"/>
    <mergeCell ref="AH13:AJ13"/>
    <mergeCell ref="A12:C12"/>
    <mergeCell ref="D12:F12"/>
    <mergeCell ref="H12:J12"/>
    <mergeCell ref="Q12:R12"/>
    <mergeCell ref="A13:C13"/>
    <mergeCell ref="D13:F13"/>
    <mergeCell ref="H13:J13"/>
    <mergeCell ref="Q13:R13"/>
    <mergeCell ref="L12:P12"/>
    <mergeCell ref="L13:P13"/>
    <mergeCell ref="T12:X12"/>
    <mergeCell ref="T13:X13"/>
    <mergeCell ref="Z11:AB11"/>
    <mergeCell ref="Z13:AB13"/>
    <mergeCell ref="AD11:AF11"/>
    <mergeCell ref="AD13:AF13"/>
    <mergeCell ref="A16:C16"/>
    <mergeCell ref="D16:F16"/>
    <mergeCell ref="H16:J16"/>
    <mergeCell ref="Q16:R16"/>
    <mergeCell ref="L15:P15"/>
    <mergeCell ref="L16:P16"/>
    <mergeCell ref="T15:X15"/>
    <mergeCell ref="T16:X16"/>
    <mergeCell ref="Z15:AB15"/>
    <mergeCell ref="Z16:AB16"/>
    <mergeCell ref="A15:C15"/>
    <mergeCell ref="D15:F15"/>
    <mergeCell ref="H15:J15"/>
    <mergeCell ref="Q15:R15"/>
    <mergeCell ref="A14:C14"/>
    <mergeCell ref="D14:F14"/>
    <mergeCell ref="H14:J14"/>
    <mergeCell ref="Q14:R14"/>
    <mergeCell ref="L14:P14"/>
    <mergeCell ref="A18:C18"/>
    <mergeCell ref="D18:F18"/>
    <mergeCell ref="H18:J18"/>
    <mergeCell ref="Q18:R18"/>
    <mergeCell ref="A17:C17"/>
    <mergeCell ref="D17:F17"/>
    <mergeCell ref="H17:J17"/>
    <mergeCell ref="Q17:R17"/>
    <mergeCell ref="L17:P17"/>
    <mergeCell ref="L18:P18"/>
    <mergeCell ref="AH17:AJ17"/>
    <mergeCell ref="AH18:AJ18"/>
    <mergeCell ref="AH15:AJ15"/>
    <mergeCell ref="AH16:AJ16"/>
    <mergeCell ref="T14:X14"/>
    <mergeCell ref="Z14:AB14"/>
    <mergeCell ref="AH14:AJ14"/>
    <mergeCell ref="Z17:AB17"/>
    <mergeCell ref="Z18:AB18"/>
    <mergeCell ref="T17:X17"/>
    <mergeCell ref="T18:X18"/>
    <mergeCell ref="AD14:AF14"/>
    <mergeCell ref="AD15:AF15"/>
    <mergeCell ref="AD16:AF16"/>
    <mergeCell ref="AD17:AF17"/>
    <mergeCell ref="AD18:AF18"/>
  </mergeCells>
  <phoneticPr fontId="3"/>
  <printOptions horizontalCentered="1"/>
  <pageMargins left="0.19685039370078741" right="0.19685039370078741" top="0.39370078740157483" bottom="0.39370078740157483" header="0" footer="0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0" sqref="A20"/>
    </sheetView>
  </sheetViews>
  <sheetFormatPr defaultRowHeight="13.5"/>
  <sheetData>
    <row r="1" spans="1:1" ht="14.25">
      <c r="A1" s="4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8" spans="1:1">
      <c r="A8" t="s">
        <v>94</v>
      </c>
    </row>
    <row r="10" spans="1:1" ht="14.25">
      <c r="A10" s="4" t="s">
        <v>149</v>
      </c>
    </row>
    <row r="11" spans="1:1">
      <c r="A11" t="s">
        <v>145</v>
      </c>
    </row>
    <row r="13" spans="1:1">
      <c r="A13" t="s">
        <v>124</v>
      </c>
    </row>
    <row r="14" spans="1:1">
      <c r="A14" t="s">
        <v>146</v>
      </c>
    </row>
    <row r="15" spans="1:1">
      <c r="A15" t="s">
        <v>150</v>
      </c>
    </row>
    <row r="16" spans="1:1">
      <c r="A16" s="38" t="s">
        <v>147</v>
      </c>
    </row>
    <row r="17" spans="1:1">
      <c r="A17" s="38" t="s">
        <v>148</v>
      </c>
    </row>
    <row r="18" spans="1:1">
      <c r="A18" t="s">
        <v>152</v>
      </c>
    </row>
    <row r="19" spans="1:1">
      <c r="A19" t="s">
        <v>151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5" sqref="D15"/>
    </sheetView>
  </sheetViews>
  <sheetFormatPr defaultRowHeight="13.5"/>
  <cols>
    <col min="1" max="1" width="3.5" bestFit="1" customWidth="1"/>
    <col min="2" max="3" width="18.25" customWidth="1"/>
    <col min="4" max="4" width="10.25" bestFit="1" customWidth="1"/>
    <col min="5" max="5" width="13.125" bestFit="1" customWidth="1"/>
    <col min="6" max="6" width="26.25" bestFit="1" customWidth="1"/>
    <col min="7" max="7" width="18.125" bestFit="1" customWidth="1"/>
    <col min="8" max="8" width="20.5" bestFit="1" customWidth="1"/>
  </cols>
  <sheetData>
    <row r="1" spans="1:9">
      <c r="A1" s="37" t="s">
        <v>137</v>
      </c>
      <c r="B1" s="37" t="s">
        <v>138</v>
      </c>
      <c r="C1" s="37" t="s">
        <v>139</v>
      </c>
      <c r="D1" s="37" t="s">
        <v>140</v>
      </c>
      <c r="E1" s="37" t="s">
        <v>141</v>
      </c>
      <c r="F1" s="37" t="s">
        <v>142</v>
      </c>
    </row>
    <row r="2" spans="1:9">
      <c r="A2" s="33">
        <v>1</v>
      </c>
      <c r="B2" s="33" t="s">
        <v>19</v>
      </c>
      <c r="C2" s="33" t="s">
        <v>128</v>
      </c>
      <c r="D2" s="34" t="s">
        <v>117</v>
      </c>
      <c r="E2" s="34" t="s">
        <v>99</v>
      </c>
      <c r="F2" s="35" t="s">
        <v>100</v>
      </c>
    </row>
    <row r="3" spans="1:9">
      <c r="A3" s="33">
        <v>2</v>
      </c>
      <c r="B3" s="33" t="s">
        <v>20</v>
      </c>
      <c r="C3" s="33" t="s">
        <v>127</v>
      </c>
      <c r="D3" s="34" t="s">
        <v>115</v>
      </c>
      <c r="E3" s="34" t="s">
        <v>95</v>
      </c>
      <c r="F3" s="35" t="s">
        <v>96</v>
      </c>
    </row>
    <row r="4" spans="1:9">
      <c r="A4" s="33">
        <v>3</v>
      </c>
      <c r="B4" s="33" t="s">
        <v>27</v>
      </c>
      <c r="C4" s="33" t="s">
        <v>133</v>
      </c>
      <c r="D4" s="34" t="s">
        <v>122</v>
      </c>
      <c r="E4" s="34" t="s">
        <v>109</v>
      </c>
      <c r="F4" s="35" t="s">
        <v>110</v>
      </c>
    </row>
    <row r="5" spans="1:9">
      <c r="A5" s="33">
        <v>4</v>
      </c>
      <c r="B5" s="33" t="s">
        <v>22</v>
      </c>
      <c r="C5" s="33" t="s">
        <v>125</v>
      </c>
      <c r="D5" s="34" t="s">
        <v>123</v>
      </c>
      <c r="E5" s="34" t="s">
        <v>113</v>
      </c>
      <c r="F5" s="35" t="s">
        <v>114</v>
      </c>
    </row>
    <row r="6" spans="1:9">
      <c r="A6" s="33">
        <v>5</v>
      </c>
      <c r="B6" s="33" t="s">
        <v>26</v>
      </c>
      <c r="C6" s="33" t="s">
        <v>26</v>
      </c>
      <c r="D6" s="34" t="s">
        <v>118</v>
      </c>
      <c r="E6" s="34" t="s">
        <v>101</v>
      </c>
      <c r="F6" s="35" t="s">
        <v>102</v>
      </c>
    </row>
    <row r="7" spans="1:9">
      <c r="A7" s="33">
        <v>6</v>
      </c>
      <c r="B7" s="33" t="s">
        <v>28</v>
      </c>
      <c r="C7" s="33" t="s">
        <v>130</v>
      </c>
      <c r="D7" s="34" t="s">
        <v>131</v>
      </c>
      <c r="E7" s="34" t="s">
        <v>111</v>
      </c>
      <c r="F7" s="35" t="s">
        <v>112</v>
      </c>
    </row>
    <row r="8" spans="1:9">
      <c r="A8" s="33">
        <v>7</v>
      </c>
      <c r="B8" s="33" t="s">
        <v>24</v>
      </c>
      <c r="C8" s="33" t="s">
        <v>129</v>
      </c>
      <c r="D8" s="34" t="s">
        <v>116</v>
      </c>
      <c r="E8" s="34" t="s">
        <v>97</v>
      </c>
      <c r="F8" s="35" t="s">
        <v>98</v>
      </c>
    </row>
    <row r="9" spans="1:9" ht="14.25">
      <c r="A9" s="33">
        <v>8</v>
      </c>
      <c r="B9" s="33" t="s">
        <v>21</v>
      </c>
      <c r="C9" s="33" t="s">
        <v>126</v>
      </c>
      <c r="D9" s="34" t="s">
        <v>121</v>
      </c>
      <c r="E9" s="34" t="s">
        <v>107</v>
      </c>
      <c r="F9" s="35" t="s">
        <v>108</v>
      </c>
    </row>
    <row r="10" spans="1:9">
      <c r="A10" s="33">
        <v>9</v>
      </c>
      <c r="B10" s="33" t="s">
        <v>25</v>
      </c>
      <c r="C10" s="33" t="s">
        <v>135</v>
      </c>
      <c r="D10" s="34" t="s">
        <v>119</v>
      </c>
      <c r="E10" s="34" t="s">
        <v>103</v>
      </c>
      <c r="F10" s="35" t="s">
        <v>104</v>
      </c>
      <c r="G10" s="36" t="s">
        <v>132</v>
      </c>
      <c r="H10" s="36" t="s">
        <v>134</v>
      </c>
      <c r="I10" t="s">
        <v>136</v>
      </c>
    </row>
    <row r="11" spans="1:9">
      <c r="A11" s="33">
        <v>10</v>
      </c>
      <c r="B11" s="33" t="s">
        <v>23</v>
      </c>
      <c r="C11" s="33"/>
      <c r="D11" s="34" t="s">
        <v>120</v>
      </c>
      <c r="E11" s="34" t="s">
        <v>105</v>
      </c>
      <c r="F11" s="35" t="s">
        <v>106</v>
      </c>
    </row>
    <row r="13" spans="1:9">
      <c r="G13" s="32"/>
    </row>
    <row r="14" spans="1:9">
      <c r="G14" s="32"/>
    </row>
    <row r="15" spans="1:9">
      <c r="G15" s="32"/>
    </row>
    <row r="16" spans="1:9">
      <c r="G16" s="32"/>
    </row>
    <row r="17" spans="7:7">
      <c r="G17" s="32"/>
    </row>
    <row r="18" spans="7:7">
      <c r="G18" s="31"/>
    </row>
    <row r="19" spans="7:7">
      <c r="G19" s="32"/>
    </row>
    <row r="20" spans="7:7">
      <c r="G20" s="32"/>
    </row>
    <row r="21" spans="7:7">
      <c r="G21" s="32"/>
    </row>
    <row r="22" spans="7:7">
      <c r="G22" s="31"/>
    </row>
  </sheetData>
  <phoneticPr fontId="3"/>
  <hyperlinks>
    <hyperlink ref="F5" r:id="rId1" display="mailto:hirokimori-33-mcm@i.softbank.jp"/>
    <hyperlink ref="F7" r:id="rId2" display="mailto:tagutagu@jcom.home.ne.jp"/>
    <hyperlink ref="F4" r:id="rId3" display="mailto:binkojima19@gmail.com"/>
    <hyperlink ref="F9" r:id="rId4" display="mailto:haruto14kouta@yahoo.co.jp"/>
    <hyperlink ref="F11" r:id="rId5" display="mailto:corner-pine@i.softbank.jp"/>
    <hyperlink ref="F10" r:id="rId6" display="mailto:fc-suneo99@docomo.ne.jp"/>
    <hyperlink ref="F6" r:id="rId7" display="mailto:matsuryu_0605@yahoo.co.jp"/>
    <hyperlink ref="F2" r:id="rId8" display="mailto:zama@tryz.co.jp"/>
    <hyperlink ref="F8" r:id="rId9" display="mailto:ckr12gnk37@i.softbank.jp"/>
    <hyperlink ref="F3" r:id="rId10" display="mailto:takashi.ueno@gmail.com"/>
    <hyperlink ref="G10" r:id="rId11"/>
    <hyperlink ref="H10" r:id="rId12"/>
  </hyperlinks>
  <pageMargins left="0.7" right="0.7" top="0.75" bottom="0.75" header="0.3" footer="0.3"/>
  <pageSetup paperSize="9" orientation="portrait" horizontalDpi="0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FA要項</vt:lpstr>
      <vt:lpstr>４月１９日試合日程</vt:lpstr>
      <vt:lpstr>会場注意・ローカルルール</vt:lpstr>
      <vt:lpstr>Aグループ連絡先(更新有)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 Watanabe</dc:creator>
  <cp:lastModifiedBy>y_zama</cp:lastModifiedBy>
  <cp:lastPrinted>2015-04-07T10:00:33Z</cp:lastPrinted>
  <dcterms:created xsi:type="dcterms:W3CDTF">2015-02-24T00:29:47Z</dcterms:created>
  <dcterms:modified xsi:type="dcterms:W3CDTF">2015-04-08T09:18:53Z</dcterms:modified>
</cp:coreProperties>
</file>